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24226"/>
  <mc:AlternateContent xmlns:mc="http://schemas.openxmlformats.org/markup-compatibility/2006">
    <mc:Choice Requires="x15">
      <x15ac:absPath xmlns:x15ac="http://schemas.microsoft.com/office/spreadsheetml/2010/11/ac" url="C:\Users\JH63382\Downloads\"/>
    </mc:Choice>
  </mc:AlternateContent>
  <xr:revisionPtr revIDLastSave="0" documentId="13_ncr:1_{4A7C495C-DEE6-46E6-8995-04470C09DDD1}" xr6:coauthVersionLast="47" xr6:coauthVersionMax="47" xr10:uidLastSave="{00000000-0000-0000-0000-000000000000}"/>
  <workbookProtection workbookAlgorithmName="SHA-512" workbookHashValue="pf9aFQX2ECySWK8+222WA40Zc7i2KtVLW9WTPmUTlqDNIb6IKfMvjTH57KdT8QgRJno5/skorNtftFGgr5oL+A==" workbookSaltValue="bzeW8/bzlfFQ2xg4ZUC+iQ==" workbookSpinCount="100000" lockStructure="1"/>
  <bookViews>
    <workbookView xWindow="-120" yWindow="-120" windowWidth="29040" windowHeight="15840" tabRatio="785" xr2:uid="{00000000-000D-0000-FFFF-FFFF00000000}"/>
  </bookViews>
  <sheets>
    <sheet name="Calculator" sheetId="4" r:id="rId1"/>
    <sheet name="Stepped Benefit Chart" sheetId="2" state="hidden" r:id="rId2"/>
    <sheet name="Thresholds" sheetId="3" state="hidden" r:id="rId3"/>
    <sheet name="Notes" sheetId="5" state="hidden" r:id="rId4"/>
  </sheets>
  <definedNames>
    <definedName name="LPL_threshold">'Stepped Benefit Chart'!#REF!</definedName>
    <definedName name="MaxBen1">'Stepped Benefit Chart'!$I$53</definedName>
    <definedName name="MaxBen1_pc">'Stepped Benefit Chart'!$H$53</definedName>
    <definedName name="MaxBen2">'Stepped Benefit Chart'!$I$54</definedName>
    <definedName name="MaxBen2_pc">'Stepped Benefit Chart'!$H$54</definedName>
    <definedName name="NI_AboveUEL">'Stepped Benefit Chart'!$I$50</definedName>
    <definedName name="NI_Base">'Stepped Benefit Chart'!$I$49</definedName>
    <definedName name="NI_PT_UEL">'Stepped Benefit Chart'!$I$49</definedName>
    <definedName name="PersAllow_Limit">'Stepped Benefit Chart'!$I$36</definedName>
    <definedName name="Personal_Allowance">'Stepped Benefit Chart'!$I$35</definedName>
    <definedName name="_xlnm.Print_Area" localSheetId="0">Calculator!$A$1:$AA$63</definedName>
    <definedName name="PT_threshold">'Stepped Benefit Chart'!$I$39</definedName>
    <definedName name="TaxBand1">'Stepped Benefit Chart'!$I$43</definedName>
    <definedName name="TaxBand2">'Stepped Benefit Chart'!$I$44</definedName>
    <definedName name="TaxBandPc1">'Stepped Benefit Chart'!$H$43</definedName>
    <definedName name="TaxBandPc2">'Stepped Benefit Chart'!$H$44</definedName>
    <definedName name="TaxBandPc3">'Stepped Benefit Chart'!$H$45</definedName>
    <definedName name="UEL_threshold">'Stepped Benefit Chart'!$I$40</definedName>
    <definedName name="UPL_threshold">'Stepped Benefit Chart'!#REF!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3" i="4" l="1"/>
  <c r="AM85" i="4"/>
  <c r="AM86" i="4"/>
  <c r="AM87" i="4"/>
  <c r="AM88" i="4"/>
  <c r="AM89" i="4"/>
  <c r="AM90" i="4"/>
  <c r="AM91" i="4"/>
  <c r="AM92" i="4"/>
  <c r="AM93" i="4"/>
  <c r="AM94" i="4"/>
  <c r="AM95" i="4"/>
  <c r="AM96" i="4"/>
  <c r="AM97" i="4"/>
  <c r="AM98" i="4"/>
  <c r="AM99" i="4"/>
  <c r="AM100" i="4"/>
  <c r="AM101" i="4"/>
  <c r="AM102" i="4"/>
  <c r="AM103" i="4"/>
  <c r="AM104" i="4"/>
  <c r="AM105" i="4"/>
  <c r="AM106" i="4"/>
  <c r="AM107" i="4"/>
  <c r="AM108" i="4"/>
  <c r="AM109" i="4"/>
  <c r="AM110" i="4"/>
  <c r="AM111" i="4"/>
  <c r="AM112" i="4"/>
  <c r="AM113" i="4"/>
  <c r="AM114" i="4"/>
  <c r="AM115" i="4"/>
  <c r="AM116" i="4"/>
  <c r="AM117" i="4"/>
  <c r="AM118" i="4"/>
  <c r="AM119" i="4"/>
  <c r="AM120" i="4"/>
  <c r="AM121" i="4"/>
  <c r="AM122" i="4"/>
  <c r="AM123" i="4"/>
  <c r="AM124" i="4"/>
  <c r="AM125" i="4"/>
  <c r="AM126" i="4"/>
  <c r="AM127" i="4"/>
  <c r="AM128" i="4"/>
  <c r="AM129" i="4"/>
  <c r="AM130" i="4"/>
  <c r="AM131" i="4"/>
  <c r="AM132" i="4"/>
  <c r="AM133" i="4"/>
  <c r="AM134" i="4"/>
  <c r="AM135" i="4"/>
  <c r="AM136" i="4"/>
  <c r="AM137" i="4"/>
  <c r="AM138" i="4"/>
  <c r="AM139" i="4"/>
  <c r="AM140" i="4"/>
  <c r="AM141" i="4"/>
  <c r="AM142" i="4"/>
  <c r="AM143" i="4"/>
  <c r="AM144" i="4"/>
  <c r="AM145" i="4"/>
  <c r="AM146" i="4"/>
  <c r="AM147" i="4"/>
  <c r="AM148" i="4"/>
  <c r="AM149" i="4"/>
  <c r="AM150" i="4"/>
  <c r="AM151" i="4"/>
  <c r="AM152" i="4"/>
  <c r="AM153" i="4"/>
  <c r="AM154" i="4"/>
  <c r="AM155" i="4"/>
  <c r="AM156" i="4"/>
  <c r="AM157" i="4"/>
  <c r="AM158" i="4"/>
  <c r="AM159" i="4"/>
  <c r="AM160" i="4"/>
  <c r="AM161" i="4"/>
  <c r="AM162" i="4"/>
  <c r="AM163" i="4"/>
  <c r="AM164" i="4"/>
  <c r="AM165" i="4"/>
  <c r="AM166" i="4"/>
  <c r="AM167" i="4"/>
  <c r="AM168" i="4"/>
  <c r="AM169" i="4"/>
  <c r="AM170" i="4"/>
  <c r="AM171" i="4"/>
  <c r="AM172" i="4"/>
  <c r="AM173" i="4"/>
  <c r="AM174" i="4"/>
  <c r="AM175" i="4"/>
  <c r="AM176" i="4"/>
  <c r="AM177" i="4"/>
  <c r="AM178" i="4"/>
  <c r="AM179" i="4"/>
  <c r="AM180" i="4"/>
  <c r="AM181" i="4"/>
  <c r="AM182" i="4"/>
  <c r="AM183" i="4"/>
  <c r="AM184" i="4"/>
  <c r="AM185" i="4"/>
  <c r="AM186" i="4"/>
  <c r="AM187" i="4"/>
  <c r="AM188" i="4"/>
  <c r="AM189" i="4"/>
  <c r="AM190" i="4"/>
  <c r="AM191" i="4"/>
  <c r="AM192" i="4"/>
  <c r="AM193" i="4"/>
  <c r="AM194" i="4"/>
  <c r="AM195" i="4"/>
  <c r="AM196" i="4"/>
  <c r="AM197" i="4"/>
  <c r="AM198" i="4"/>
  <c r="AM199" i="4"/>
  <c r="AM200" i="4"/>
  <c r="AM201" i="4"/>
  <c r="AM202" i="4"/>
  <c r="AM203" i="4"/>
  <c r="AM204" i="4"/>
  <c r="AM205" i="4"/>
  <c r="AM206" i="4"/>
  <c r="AM207" i="4"/>
  <c r="AM208" i="4"/>
  <c r="AM209" i="4"/>
  <c r="AM210" i="4"/>
  <c r="AM211" i="4"/>
  <c r="AM212" i="4"/>
  <c r="AM213" i="4"/>
  <c r="AM214" i="4"/>
  <c r="AM215" i="4"/>
  <c r="AM216" i="4"/>
  <c r="AM217" i="4"/>
  <c r="AM218" i="4"/>
  <c r="AM219" i="4"/>
  <c r="AM220" i="4"/>
  <c r="AM221" i="4"/>
  <c r="AM222" i="4"/>
  <c r="AM223" i="4"/>
  <c r="AM224" i="4"/>
  <c r="AM225" i="4"/>
  <c r="AM226" i="4"/>
  <c r="AM227" i="4"/>
  <c r="AM228" i="4"/>
  <c r="AM229" i="4"/>
  <c r="AM230" i="4"/>
  <c r="AM231" i="4"/>
  <c r="AM232" i="4"/>
  <c r="AM233" i="4"/>
  <c r="AM234" i="4"/>
  <c r="AM235" i="4"/>
  <c r="AM236" i="4"/>
  <c r="AM237" i="4"/>
  <c r="AM238" i="4"/>
  <c r="AM239" i="4"/>
  <c r="AM240" i="4"/>
  <c r="AM241" i="4"/>
  <c r="AM242" i="4"/>
  <c r="AM243" i="4"/>
  <c r="AM244" i="4"/>
  <c r="AM245" i="4"/>
  <c r="AM246" i="4"/>
  <c r="AM247" i="4"/>
  <c r="AM248" i="4"/>
  <c r="AM249" i="4"/>
  <c r="AM250" i="4"/>
  <c r="AM251" i="4"/>
  <c r="AM252" i="4"/>
  <c r="AM253" i="4"/>
  <c r="AM254" i="4"/>
  <c r="AM255" i="4"/>
  <c r="AM256" i="4"/>
  <c r="AM257" i="4"/>
  <c r="AM258" i="4"/>
  <c r="AM259" i="4"/>
  <c r="AM260" i="4"/>
  <c r="AM261" i="4"/>
  <c r="AM262" i="4"/>
  <c r="AM263" i="4"/>
  <c r="AM264" i="4"/>
  <c r="AM265" i="4"/>
  <c r="AM266" i="4"/>
  <c r="AM267" i="4"/>
  <c r="AM268" i="4"/>
  <c r="AM269" i="4"/>
  <c r="AM270" i="4"/>
  <c r="AM271" i="4"/>
  <c r="AM272" i="4"/>
  <c r="AM273" i="4"/>
  <c r="AM274" i="4"/>
  <c r="AM275" i="4"/>
  <c r="AM276" i="4"/>
  <c r="AM277" i="4"/>
  <c r="AM278" i="4"/>
  <c r="AM279" i="4"/>
  <c r="AM280" i="4"/>
  <c r="AM281" i="4"/>
  <c r="AM282" i="4"/>
  <c r="AM283" i="4"/>
  <c r="AM284" i="4"/>
  <c r="AM285" i="4"/>
  <c r="AM286" i="4"/>
  <c r="AM287" i="4"/>
  <c r="AM288" i="4"/>
  <c r="AM289" i="4"/>
  <c r="AM290" i="4"/>
  <c r="AM291" i="4"/>
  <c r="AM292" i="4"/>
  <c r="AM293" i="4"/>
  <c r="AM294" i="4"/>
  <c r="AM295" i="4"/>
  <c r="AM296" i="4"/>
  <c r="AM297" i="4"/>
  <c r="AM298" i="4"/>
  <c r="AM299" i="4"/>
  <c r="AM300" i="4"/>
  <c r="AM301" i="4"/>
  <c r="AM302" i="4"/>
  <c r="AM303" i="4"/>
  <c r="AM304" i="4"/>
  <c r="AM305" i="4"/>
  <c r="AM306" i="4"/>
  <c r="AM307" i="4"/>
  <c r="AM308" i="4"/>
  <c r="AM309" i="4"/>
  <c r="AM310" i="4"/>
  <c r="AM311" i="4"/>
  <c r="AM312" i="4"/>
  <c r="AM313" i="4"/>
  <c r="AM314" i="4"/>
  <c r="AM315" i="4"/>
  <c r="AM316" i="4"/>
  <c r="AM317" i="4"/>
  <c r="AM318" i="4"/>
  <c r="AM319" i="4"/>
  <c r="AM320" i="4"/>
  <c r="AM321" i="4"/>
  <c r="AM322" i="4"/>
  <c r="AM323" i="4"/>
  <c r="AM324" i="4"/>
  <c r="AM325" i="4"/>
  <c r="AM326" i="4"/>
  <c r="AM327" i="4"/>
  <c r="AM328" i="4"/>
  <c r="AM329" i="4"/>
  <c r="AM330" i="4"/>
  <c r="AM331" i="4"/>
  <c r="AM332" i="4"/>
  <c r="AM333" i="4"/>
  <c r="AM334" i="4"/>
  <c r="AM335" i="4"/>
  <c r="AM336" i="4"/>
  <c r="AM337" i="4"/>
  <c r="AM338" i="4"/>
  <c r="AM339" i="4"/>
  <c r="AM340" i="4"/>
  <c r="AM341" i="4"/>
  <c r="AM342" i="4"/>
  <c r="AM343" i="4"/>
  <c r="AM344" i="4"/>
  <c r="AM345" i="4"/>
  <c r="AM346" i="4"/>
  <c r="AM347" i="4"/>
  <c r="AM348" i="4"/>
  <c r="AM349" i="4"/>
  <c r="AM350" i="4"/>
  <c r="AM351" i="4"/>
  <c r="AM352" i="4"/>
  <c r="AM353" i="4"/>
  <c r="AM354" i="4"/>
  <c r="AM355" i="4"/>
  <c r="AM356" i="4"/>
  <c r="AM357" i="4"/>
  <c r="AM358" i="4"/>
  <c r="AM359" i="4"/>
  <c r="AM360" i="4"/>
  <c r="AM361" i="4"/>
  <c r="AM362" i="4"/>
  <c r="AM363" i="4"/>
  <c r="AM364" i="4"/>
  <c r="AM365" i="4"/>
  <c r="AM366" i="4"/>
  <c r="AM367" i="4"/>
  <c r="AM368" i="4"/>
  <c r="AM369" i="4"/>
  <c r="AM370" i="4"/>
  <c r="AM371" i="4"/>
  <c r="AM372" i="4"/>
  <c r="AM373" i="4"/>
  <c r="AM374" i="4"/>
  <c r="AM375" i="4"/>
  <c r="AM376" i="4"/>
  <c r="AM377" i="4"/>
  <c r="AM378" i="4"/>
  <c r="AM379" i="4"/>
  <c r="AM380" i="4"/>
  <c r="AM381" i="4"/>
  <c r="AM382" i="4"/>
  <c r="AM383" i="4"/>
  <c r="AM384" i="4"/>
  <c r="AM385" i="4"/>
  <c r="AM386" i="4"/>
  <c r="AM387" i="4"/>
  <c r="AM388" i="4"/>
  <c r="AM389" i="4"/>
  <c r="AM390" i="4"/>
  <c r="AM391" i="4"/>
  <c r="AM392" i="4"/>
  <c r="AM393" i="4"/>
  <c r="AM394" i="4"/>
  <c r="AM395" i="4"/>
  <c r="AM396" i="4"/>
  <c r="AM397" i="4"/>
  <c r="AM398" i="4"/>
  <c r="AM399" i="4"/>
  <c r="AM400" i="4"/>
  <c r="AM401" i="4"/>
  <c r="AM402" i="4"/>
  <c r="AM403" i="4"/>
  <c r="AM404" i="4"/>
  <c r="AM405" i="4"/>
  <c r="AM406" i="4"/>
  <c r="AM407" i="4"/>
  <c r="AM408" i="4"/>
  <c r="AM409" i="4"/>
  <c r="AM410" i="4"/>
  <c r="AM411" i="4"/>
  <c r="AM412" i="4"/>
  <c r="AM413" i="4"/>
  <c r="AM414" i="4"/>
  <c r="AM415" i="4"/>
  <c r="AM416" i="4"/>
  <c r="AM417" i="4"/>
  <c r="AM418" i="4"/>
  <c r="AM419" i="4"/>
  <c r="AM420" i="4"/>
  <c r="AM421" i="4"/>
  <c r="AM422" i="4"/>
  <c r="AM423" i="4"/>
  <c r="AM424" i="4"/>
  <c r="AM425" i="4"/>
  <c r="AM426" i="4"/>
  <c r="AM427" i="4"/>
  <c r="AM428" i="4"/>
  <c r="AM429" i="4"/>
  <c r="AM430" i="4"/>
  <c r="AM431" i="4"/>
  <c r="AM432" i="4"/>
  <c r="AM433" i="4"/>
  <c r="AM434" i="4"/>
  <c r="AM435" i="4"/>
  <c r="AM436" i="4"/>
  <c r="AM437" i="4"/>
  <c r="AM438" i="4"/>
  <c r="AM439" i="4"/>
  <c r="AM440" i="4"/>
  <c r="AM441" i="4"/>
  <c r="AM442" i="4"/>
  <c r="AM443" i="4"/>
  <c r="AM444" i="4"/>
  <c r="AM445" i="4"/>
  <c r="AM446" i="4"/>
  <c r="AM447" i="4"/>
  <c r="AM448" i="4"/>
  <c r="AM449" i="4"/>
  <c r="AM450" i="4"/>
  <c r="AM451" i="4"/>
  <c r="AM452" i="4"/>
  <c r="AM453" i="4"/>
  <c r="AM454" i="4"/>
  <c r="AM455" i="4"/>
  <c r="AM456" i="4"/>
  <c r="AM457" i="4"/>
  <c r="AM458" i="4"/>
  <c r="AM459" i="4"/>
  <c r="AM460" i="4"/>
  <c r="AM461" i="4"/>
  <c r="AM462" i="4"/>
  <c r="AM463" i="4"/>
  <c r="AM464" i="4"/>
  <c r="AM465" i="4"/>
  <c r="AM466" i="4"/>
  <c r="AM467" i="4"/>
  <c r="AM468" i="4"/>
  <c r="AM469" i="4"/>
  <c r="AM470" i="4"/>
  <c r="AM471" i="4"/>
  <c r="AM472" i="4"/>
  <c r="AM473" i="4"/>
  <c r="AM474" i="4"/>
  <c r="AM475" i="4"/>
  <c r="AM476" i="4"/>
  <c r="AM477" i="4"/>
  <c r="AM478" i="4"/>
  <c r="AM479" i="4"/>
  <c r="AM480" i="4"/>
  <c r="AM481" i="4"/>
  <c r="AM482" i="4"/>
  <c r="AM483" i="4"/>
  <c r="AM484" i="4"/>
  <c r="AM485" i="4"/>
  <c r="AM486" i="4"/>
  <c r="AM487" i="4"/>
  <c r="AM488" i="4"/>
  <c r="AM489" i="4"/>
  <c r="AM490" i="4"/>
  <c r="AM491" i="4"/>
  <c r="AM492" i="4"/>
  <c r="AM493" i="4"/>
  <c r="AM494" i="4"/>
  <c r="AM495" i="4"/>
  <c r="AM496" i="4"/>
  <c r="AM497" i="4"/>
  <c r="AM498" i="4"/>
  <c r="AM499" i="4"/>
  <c r="AM500" i="4"/>
  <c r="AM501" i="4"/>
  <c r="AM502" i="4"/>
  <c r="AM503" i="4"/>
  <c r="AM504" i="4"/>
  <c r="AM505" i="4"/>
  <c r="AM506" i="4"/>
  <c r="AM507" i="4"/>
  <c r="AM508" i="4"/>
  <c r="AM509" i="4"/>
  <c r="AM510" i="4"/>
  <c r="AM511" i="4"/>
  <c r="AM512" i="4"/>
  <c r="AM513" i="4"/>
  <c r="AM514" i="4"/>
  <c r="AM515" i="4"/>
  <c r="AM516" i="4"/>
  <c r="AM517" i="4"/>
  <c r="AM518" i="4"/>
  <c r="AM519" i="4"/>
  <c r="AM520" i="4"/>
  <c r="AM521" i="4"/>
  <c r="AM522" i="4"/>
  <c r="AM523" i="4"/>
  <c r="AM524" i="4"/>
  <c r="AM525" i="4"/>
  <c r="AM526" i="4"/>
  <c r="AM527" i="4"/>
  <c r="AM528" i="4"/>
  <c r="AM529" i="4"/>
  <c r="AM530" i="4"/>
  <c r="AM531" i="4"/>
  <c r="AM532" i="4"/>
  <c r="AM533" i="4"/>
  <c r="AM534" i="4"/>
  <c r="AM535" i="4"/>
  <c r="AM536" i="4"/>
  <c r="AM537" i="4"/>
  <c r="AM538" i="4"/>
  <c r="AM539" i="4"/>
  <c r="AM540" i="4"/>
  <c r="AM541" i="4"/>
  <c r="AM542" i="4"/>
  <c r="AM543" i="4"/>
  <c r="AM544" i="4"/>
  <c r="AM545" i="4"/>
  <c r="AM546" i="4"/>
  <c r="AM547" i="4"/>
  <c r="AM548" i="4"/>
  <c r="AM549" i="4"/>
  <c r="AM550" i="4"/>
  <c r="AM551" i="4"/>
  <c r="AM552" i="4"/>
  <c r="AM553" i="4"/>
  <c r="AM554" i="4"/>
  <c r="AM555" i="4"/>
  <c r="AM556" i="4"/>
  <c r="AM557" i="4"/>
  <c r="AM558" i="4"/>
  <c r="AM60" i="4"/>
  <c r="AM61" i="4"/>
  <c r="AM62" i="4"/>
  <c r="AM63" i="4"/>
  <c r="AM64" i="4"/>
  <c r="AM65" i="4"/>
  <c r="AM66" i="4"/>
  <c r="AM67" i="4"/>
  <c r="AM68" i="4"/>
  <c r="AM69" i="4"/>
  <c r="AM70" i="4"/>
  <c r="AM71" i="4"/>
  <c r="AM72" i="4"/>
  <c r="AM73" i="4"/>
  <c r="AM74" i="4"/>
  <c r="AM75" i="4"/>
  <c r="AM76" i="4"/>
  <c r="AM77" i="4"/>
  <c r="AM78" i="4"/>
  <c r="AM79" i="4"/>
  <c r="AM80" i="4"/>
  <c r="AM81" i="4"/>
  <c r="AM82" i="4"/>
  <c r="AM83" i="4"/>
  <c r="AM84" i="4"/>
  <c r="AM59" i="4"/>
  <c r="AL60" i="4"/>
  <c r="AL61" i="4"/>
  <c r="AL62" i="4"/>
  <c r="AL63" i="4"/>
  <c r="AL64" i="4"/>
  <c r="AL65" i="4"/>
  <c r="AL66" i="4"/>
  <c r="AL67" i="4"/>
  <c r="AL68" i="4"/>
  <c r="AL69" i="4"/>
  <c r="AL70" i="4"/>
  <c r="AL71" i="4"/>
  <c r="AL72" i="4"/>
  <c r="AL73" i="4"/>
  <c r="AL74" i="4"/>
  <c r="AL75" i="4"/>
  <c r="AL76" i="4"/>
  <c r="AL77" i="4"/>
  <c r="AL78" i="4"/>
  <c r="AL79" i="4"/>
  <c r="AL80" i="4"/>
  <c r="AL81" i="4"/>
  <c r="AL82" i="4"/>
  <c r="AL83" i="4"/>
  <c r="AL84" i="4"/>
  <c r="AL85" i="4"/>
  <c r="AL86" i="4"/>
  <c r="AL87" i="4"/>
  <c r="AL88" i="4"/>
  <c r="AL89" i="4"/>
  <c r="AL90" i="4"/>
  <c r="AL91" i="4"/>
  <c r="AL92" i="4"/>
  <c r="AL93" i="4"/>
  <c r="AL94" i="4"/>
  <c r="AL95" i="4"/>
  <c r="AL96" i="4"/>
  <c r="AL97" i="4"/>
  <c r="AL98" i="4"/>
  <c r="AL99" i="4"/>
  <c r="AL100" i="4"/>
  <c r="AL101" i="4"/>
  <c r="AL102" i="4"/>
  <c r="AL103" i="4"/>
  <c r="AL104" i="4"/>
  <c r="AL105" i="4"/>
  <c r="AL106" i="4"/>
  <c r="AL107" i="4"/>
  <c r="AL108" i="4"/>
  <c r="AL109" i="4"/>
  <c r="AL110" i="4"/>
  <c r="AL111" i="4"/>
  <c r="AL112" i="4"/>
  <c r="AL113" i="4"/>
  <c r="AL114" i="4"/>
  <c r="AL115" i="4"/>
  <c r="AL116" i="4"/>
  <c r="AL117" i="4"/>
  <c r="AL118" i="4"/>
  <c r="AL119" i="4"/>
  <c r="AL120" i="4"/>
  <c r="AL121" i="4"/>
  <c r="AL122" i="4"/>
  <c r="AL123" i="4"/>
  <c r="AL124" i="4"/>
  <c r="AL125" i="4"/>
  <c r="AL126" i="4"/>
  <c r="AL127" i="4"/>
  <c r="AL128" i="4"/>
  <c r="AL129" i="4"/>
  <c r="AL130" i="4"/>
  <c r="AL131" i="4"/>
  <c r="AL132" i="4"/>
  <c r="AL133" i="4"/>
  <c r="AL134" i="4"/>
  <c r="AL135" i="4"/>
  <c r="AL136" i="4"/>
  <c r="AL137" i="4"/>
  <c r="AL138" i="4"/>
  <c r="AL139" i="4"/>
  <c r="AL140" i="4"/>
  <c r="AL141" i="4"/>
  <c r="AL142" i="4"/>
  <c r="AL143" i="4"/>
  <c r="AL144" i="4"/>
  <c r="AL145" i="4"/>
  <c r="AL146" i="4"/>
  <c r="AL147" i="4"/>
  <c r="AL148" i="4"/>
  <c r="AL149" i="4"/>
  <c r="AL150" i="4"/>
  <c r="AL151" i="4"/>
  <c r="AL152" i="4"/>
  <c r="AL153" i="4"/>
  <c r="AL154" i="4"/>
  <c r="AL155" i="4"/>
  <c r="AL156" i="4"/>
  <c r="AL157" i="4"/>
  <c r="AL158" i="4"/>
  <c r="AL159" i="4"/>
  <c r="AL160" i="4"/>
  <c r="AL161" i="4"/>
  <c r="AL162" i="4"/>
  <c r="AL163" i="4"/>
  <c r="AL164" i="4"/>
  <c r="AL165" i="4"/>
  <c r="AL166" i="4"/>
  <c r="AL167" i="4"/>
  <c r="AL168" i="4"/>
  <c r="AL169" i="4"/>
  <c r="AL170" i="4"/>
  <c r="AL171" i="4"/>
  <c r="AL172" i="4"/>
  <c r="AL173" i="4"/>
  <c r="AL174" i="4"/>
  <c r="AL175" i="4"/>
  <c r="AL176" i="4"/>
  <c r="AL177" i="4"/>
  <c r="AL178" i="4"/>
  <c r="AL179" i="4"/>
  <c r="AL180" i="4"/>
  <c r="AL181" i="4"/>
  <c r="AL182" i="4"/>
  <c r="AL183" i="4"/>
  <c r="AL184" i="4"/>
  <c r="AL185" i="4"/>
  <c r="AL186" i="4"/>
  <c r="AL187" i="4"/>
  <c r="AL188" i="4"/>
  <c r="AL189" i="4"/>
  <c r="AL190" i="4"/>
  <c r="AL191" i="4"/>
  <c r="AL192" i="4"/>
  <c r="AL193" i="4"/>
  <c r="AL194" i="4"/>
  <c r="AL195" i="4"/>
  <c r="AL196" i="4"/>
  <c r="AL197" i="4"/>
  <c r="AL198" i="4"/>
  <c r="AL199" i="4"/>
  <c r="AL200" i="4"/>
  <c r="AL201" i="4"/>
  <c r="AL202" i="4"/>
  <c r="AL203" i="4"/>
  <c r="AL204" i="4"/>
  <c r="AL205" i="4"/>
  <c r="AL206" i="4"/>
  <c r="AL207" i="4"/>
  <c r="AL208" i="4"/>
  <c r="AL209" i="4"/>
  <c r="AL210" i="4"/>
  <c r="AL211" i="4"/>
  <c r="AL212" i="4"/>
  <c r="AL213" i="4"/>
  <c r="AL214" i="4"/>
  <c r="AL215" i="4"/>
  <c r="AL216" i="4"/>
  <c r="AL217" i="4"/>
  <c r="AL218" i="4"/>
  <c r="AL219" i="4"/>
  <c r="AL220" i="4"/>
  <c r="AL221" i="4"/>
  <c r="AL222" i="4"/>
  <c r="AL223" i="4"/>
  <c r="AL224" i="4"/>
  <c r="AL225" i="4"/>
  <c r="AL226" i="4"/>
  <c r="AL227" i="4"/>
  <c r="AL228" i="4"/>
  <c r="AL229" i="4"/>
  <c r="AL230" i="4"/>
  <c r="AL231" i="4"/>
  <c r="AL232" i="4"/>
  <c r="AL233" i="4"/>
  <c r="AL234" i="4"/>
  <c r="AL235" i="4"/>
  <c r="AL236" i="4"/>
  <c r="AL237" i="4"/>
  <c r="AL238" i="4"/>
  <c r="AL239" i="4"/>
  <c r="AL240" i="4"/>
  <c r="AL241" i="4"/>
  <c r="AL242" i="4"/>
  <c r="AL243" i="4"/>
  <c r="AL244" i="4"/>
  <c r="AL245" i="4"/>
  <c r="AL246" i="4"/>
  <c r="AL247" i="4"/>
  <c r="AL248" i="4"/>
  <c r="AL249" i="4"/>
  <c r="AL250" i="4"/>
  <c r="AL251" i="4"/>
  <c r="AL252" i="4"/>
  <c r="AL253" i="4"/>
  <c r="AL254" i="4"/>
  <c r="AL255" i="4"/>
  <c r="AL256" i="4"/>
  <c r="AL257" i="4"/>
  <c r="AL258" i="4"/>
  <c r="AL259" i="4"/>
  <c r="AL260" i="4"/>
  <c r="AL261" i="4"/>
  <c r="AL262" i="4"/>
  <c r="AL263" i="4"/>
  <c r="AL264" i="4"/>
  <c r="AL265" i="4"/>
  <c r="AL266" i="4"/>
  <c r="AL267" i="4"/>
  <c r="AL268" i="4"/>
  <c r="AL269" i="4"/>
  <c r="AL270" i="4"/>
  <c r="AL271" i="4"/>
  <c r="AL272" i="4"/>
  <c r="AL273" i="4"/>
  <c r="AL274" i="4"/>
  <c r="AL275" i="4"/>
  <c r="AL276" i="4"/>
  <c r="AL277" i="4"/>
  <c r="AL278" i="4"/>
  <c r="AL279" i="4"/>
  <c r="AL280" i="4"/>
  <c r="AL281" i="4"/>
  <c r="AL282" i="4"/>
  <c r="AL283" i="4"/>
  <c r="AL284" i="4"/>
  <c r="AL285" i="4"/>
  <c r="AL286" i="4"/>
  <c r="AL287" i="4"/>
  <c r="AL288" i="4"/>
  <c r="AL289" i="4"/>
  <c r="AL290" i="4"/>
  <c r="AL291" i="4"/>
  <c r="AL292" i="4"/>
  <c r="AL293" i="4"/>
  <c r="AL294" i="4"/>
  <c r="AL295" i="4"/>
  <c r="AL296" i="4"/>
  <c r="AL297" i="4"/>
  <c r="AL298" i="4"/>
  <c r="AL299" i="4"/>
  <c r="AL300" i="4"/>
  <c r="AL301" i="4"/>
  <c r="AL302" i="4"/>
  <c r="AL303" i="4"/>
  <c r="AL304" i="4"/>
  <c r="AL305" i="4"/>
  <c r="AL306" i="4"/>
  <c r="AL307" i="4"/>
  <c r="AL308" i="4"/>
  <c r="AL309" i="4"/>
  <c r="AL310" i="4"/>
  <c r="AL311" i="4"/>
  <c r="AL312" i="4"/>
  <c r="AL313" i="4"/>
  <c r="AL314" i="4"/>
  <c r="AL315" i="4"/>
  <c r="AL316" i="4"/>
  <c r="AL317" i="4"/>
  <c r="AL318" i="4"/>
  <c r="AL319" i="4"/>
  <c r="AL320" i="4"/>
  <c r="AL321" i="4"/>
  <c r="AL322" i="4"/>
  <c r="AL323" i="4"/>
  <c r="AL324" i="4"/>
  <c r="AL325" i="4"/>
  <c r="AL326" i="4"/>
  <c r="AL327" i="4"/>
  <c r="AL328" i="4"/>
  <c r="AL329" i="4"/>
  <c r="AL330" i="4"/>
  <c r="AL331" i="4"/>
  <c r="AL332" i="4"/>
  <c r="AL333" i="4"/>
  <c r="AL334" i="4"/>
  <c r="AL335" i="4"/>
  <c r="AL336" i="4"/>
  <c r="AL337" i="4"/>
  <c r="AL338" i="4"/>
  <c r="AL339" i="4"/>
  <c r="AL340" i="4"/>
  <c r="AL341" i="4"/>
  <c r="AL342" i="4"/>
  <c r="AL343" i="4"/>
  <c r="AL344" i="4"/>
  <c r="AL345" i="4"/>
  <c r="AL346" i="4"/>
  <c r="AL347" i="4"/>
  <c r="AL348" i="4"/>
  <c r="AL349" i="4"/>
  <c r="AL350" i="4"/>
  <c r="AL351" i="4"/>
  <c r="AL352" i="4"/>
  <c r="AL353" i="4"/>
  <c r="AL354" i="4"/>
  <c r="AL355" i="4"/>
  <c r="AL356" i="4"/>
  <c r="AL357" i="4"/>
  <c r="AL358" i="4"/>
  <c r="AL359" i="4"/>
  <c r="AL360" i="4"/>
  <c r="AL361" i="4"/>
  <c r="AL362" i="4"/>
  <c r="AL363" i="4"/>
  <c r="AL364" i="4"/>
  <c r="AL365" i="4"/>
  <c r="AL366" i="4"/>
  <c r="AL367" i="4"/>
  <c r="AL368" i="4"/>
  <c r="AL369" i="4"/>
  <c r="AL370" i="4"/>
  <c r="AL371" i="4"/>
  <c r="AL372" i="4"/>
  <c r="AL373" i="4"/>
  <c r="AL374" i="4"/>
  <c r="AL375" i="4"/>
  <c r="AL376" i="4"/>
  <c r="AL377" i="4"/>
  <c r="AL378" i="4"/>
  <c r="AL379" i="4"/>
  <c r="AL380" i="4"/>
  <c r="AL381" i="4"/>
  <c r="AL382" i="4"/>
  <c r="AL383" i="4"/>
  <c r="AL384" i="4"/>
  <c r="AL385" i="4"/>
  <c r="AL386" i="4"/>
  <c r="AL387" i="4"/>
  <c r="AL388" i="4"/>
  <c r="AL389" i="4"/>
  <c r="AL390" i="4"/>
  <c r="AL391" i="4"/>
  <c r="AL392" i="4"/>
  <c r="AL393" i="4"/>
  <c r="AL394" i="4"/>
  <c r="AL395" i="4"/>
  <c r="AL396" i="4"/>
  <c r="AL397" i="4"/>
  <c r="AL398" i="4"/>
  <c r="AL399" i="4"/>
  <c r="AL400" i="4"/>
  <c r="AL401" i="4"/>
  <c r="AL402" i="4"/>
  <c r="AL403" i="4"/>
  <c r="AL404" i="4"/>
  <c r="AL405" i="4"/>
  <c r="AL406" i="4"/>
  <c r="AL407" i="4"/>
  <c r="AL408" i="4"/>
  <c r="AL409" i="4"/>
  <c r="AL410" i="4"/>
  <c r="AL411" i="4"/>
  <c r="AL412" i="4"/>
  <c r="AL413" i="4"/>
  <c r="AL414" i="4"/>
  <c r="AL415" i="4"/>
  <c r="AL416" i="4"/>
  <c r="AL417" i="4"/>
  <c r="AL418" i="4"/>
  <c r="AL419" i="4"/>
  <c r="AL420" i="4"/>
  <c r="AL421" i="4"/>
  <c r="AL422" i="4"/>
  <c r="AL423" i="4"/>
  <c r="AL424" i="4"/>
  <c r="AL425" i="4"/>
  <c r="AL426" i="4"/>
  <c r="AL427" i="4"/>
  <c r="AL428" i="4"/>
  <c r="AL429" i="4"/>
  <c r="AL430" i="4"/>
  <c r="AL431" i="4"/>
  <c r="AL432" i="4"/>
  <c r="AL433" i="4"/>
  <c r="AL434" i="4"/>
  <c r="AL435" i="4"/>
  <c r="AL436" i="4"/>
  <c r="AL437" i="4"/>
  <c r="AL438" i="4"/>
  <c r="AL439" i="4"/>
  <c r="AL440" i="4"/>
  <c r="AL441" i="4"/>
  <c r="AL442" i="4"/>
  <c r="AL443" i="4"/>
  <c r="AL444" i="4"/>
  <c r="AL445" i="4"/>
  <c r="AL446" i="4"/>
  <c r="AL447" i="4"/>
  <c r="AL448" i="4"/>
  <c r="AL449" i="4"/>
  <c r="AL450" i="4"/>
  <c r="AL451" i="4"/>
  <c r="AL452" i="4"/>
  <c r="AL453" i="4"/>
  <c r="AL454" i="4"/>
  <c r="AL455" i="4"/>
  <c r="AL456" i="4"/>
  <c r="AL457" i="4"/>
  <c r="AL458" i="4"/>
  <c r="AL459" i="4"/>
  <c r="AL460" i="4"/>
  <c r="AL461" i="4"/>
  <c r="AL462" i="4"/>
  <c r="AL463" i="4"/>
  <c r="AL464" i="4"/>
  <c r="AL465" i="4"/>
  <c r="AL466" i="4"/>
  <c r="AL467" i="4"/>
  <c r="AL468" i="4"/>
  <c r="AL469" i="4"/>
  <c r="AL470" i="4"/>
  <c r="AL471" i="4"/>
  <c r="AL472" i="4"/>
  <c r="AL473" i="4"/>
  <c r="AL474" i="4"/>
  <c r="AL475" i="4"/>
  <c r="AL476" i="4"/>
  <c r="AL477" i="4"/>
  <c r="AL478" i="4"/>
  <c r="AL479" i="4"/>
  <c r="AL480" i="4"/>
  <c r="AL481" i="4"/>
  <c r="AL482" i="4"/>
  <c r="AL483" i="4"/>
  <c r="AL484" i="4"/>
  <c r="AL485" i="4"/>
  <c r="AL486" i="4"/>
  <c r="AL487" i="4"/>
  <c r="AL488" i="4"/>
  <c r="AL489" i="4"/>
  <c r="AL490" i="4"/>
  <c r="AL491" i="4"/>
  <c r="AL492" i="4"/>
  <c r="AL493" i="4"/>
  <c r="AL494" i="4"/>
  <c r="AL495" i="4"/>
  <c r="AL496" i="4"/>
  <c r="AL497" i="4"/>
  <c r="AL498" i="4"/>
  <c r="AL499" i="4"/>
  <c r="AL500" i="4"/>
  <c r="AL501" i="4"/>
  <c r="AL502" i="4"/>
  <c r="AL503" i="4"/>
  <c r="AL504" i="4"/>
  <c r="AL505" i="4"/>
  <c r="AL506" i="4"/>
  <c r="AL507" i="4"/>
  <c r="AL508" i="4"/>
  <c r="AL509" i="4"/>
  <c r="AL510" i="4"/>
  <c r="AL511" i="4"/>
  <c r="AL512" i="4"/>
  <c r="AL513" i="4"/>
  <c r="AL514" i="4"/>
  <c r="AL515" i="4"/>
  <c r="AL516" i="4"/>
  <c r="AL517" i="4"/>
  <c r="AL518" i="4"/>
  <c r="AL519" i="4"/>
  <c r="AL520" i="4"/>
  <c r="AL521" i="4"/>
  <c r="AL522" i="4"/>
  <c r="AL523" i="4"/>
  <c r="AL524" i="4"/>
  <c r="AL525" i="4"/>
  <c r="AL526" i="4"/>
  <c r="AL527" i="4"/>
  <c r="AL528" i="4"/>
  <c r="AL529" i="4"/>
  <c r="AL530" i="4"/>
  <c r="AL531" i="4"/>
  <c r="AL532" i="4"/>
  <c r="AL533" i="4"/>
  <c r="AL534" i="4"/>
  <c r="AL535" i="4"/>
  <c r="AL536" i="4"/>
  <c r="AL537" i="4"/>
  <c r="AL538" i="4"/>
  <c r="AL539" i="4"/>
  <c r="AL540" i="4"/>
  <c r="AL541" i="4"/>
  <c r="AL542" i="4"/>
  <c r="AL543" i="4"/>
  <c r="AL544" i="4"/>
  <c r="AL545" i="4"/>
  <c r="AL546" i="4"/>
  <c r="AL547" i="4"/>
  <c r="AL548" i="4"/>
  <c r="AL549" i="4"/>
  <c r="AL550" i="4"/>
  <c r="AL551" i="4"/>
  <c r="AL552" i="4"/>
  <c r="AL553" i="4"/>
  <c r="AL554" i="4"/>
  <c r="AL555" i="4"/>
  <c r="AL556" i="4"/>
  <c r="AL557" i="4"/>
  <c r="AL558" i="4"/>
  <c r="AK60" i="4"/>
  <c r="AK61" i="4"/>
  <c r="AK62" i="4"/>
  <c r="AK63" i="4"/>
  <c r="AK64" i="4"/>
  <c r="AK65" i="4"/>
  <c r="AK66" i="4"/>
  <c r="AK67" i="4"/>
  <c r="AK68" i="4"/>
  <c r="AK69" i="4"/>
  <c r="AK70" i="4"/>
  <c r="AK71" i="4"/>
  <c r="AK72" i="4"/>
  <c r="AK73" i="4"/>
  <c r="AK74" i="4"/>
  <c r="AK75" i="4"/>
  <c r="AK76" i="4"/>
  <c r="AK77" i="4"/>
  <c r="AK78" i="4"/>
  <c r="AK79" i="4"/>
  <c r="AK80" i="4"/>
  <c r="AK81" i="4"/>
  <c r="AK82" i="4"/>
  <c r="AK83" i="4"/>
  <c r="AK84" i="4"/>
  <c r="AK85" i="4"/>
  <c r="AK86" i="4"/>
  <c r="AK87" i="4"/>
  <c r="AK88" i="4"/>
  <c r="AK89" i="4"/>
  <c r="AK90" i="4"/>
  <c r="AK91" i="4"/>
  <c r="AK92" i="4"/>
  <c r="AK93" i="4"/>
  <c r="AK94" i="4"/>
  <c r="AK95" i="4"/>
  <c r="AK96" i="4"/>
  <c r="AK97" i="4"/>
  <c r="AK98" i="4"/>
  <c r="AK99" i="4"/>
  <c r="AK100" i="4"/>
  <c r="AK101" i="4"/>
  <c r="AK102" i="4"/>
  <c r="AK103" i="4"/>
  <c r="AK104" i="4"/>
  <c r="AK105" i="4"/>
  <c r="AK106" i="4"/>
  <c r="AK107" i="4"/>
  <c r="AK108" i="4"/>
  <c r="AK109" i="4"/>
  <c r="AK110" i="4"/>
  <c r="AK111" i="4"/>
  <c r="AK112" i="4"/>
  <c r="AK113" i="4"/>
  <c r="AK114" i="4"/>
  <c r="AK115" i="4"/>
  <c r="AK116" i="4"/>
  <c r="AK117" i="4"/>
  <c r="AK118" i="4"/>
  <c r="AK119" i="4"/>
  <c r="AK120" i="4"/>
  <c r="AK121" i="4"/>
  <c r="AK122" i="4"/>
  <c r="AK123" i="4"/>
  <c r="AK124" i="4"/>
  <c r="AK125" i="4"/>
  <c r="AK126" i="4"/>
  <c r="AK127" i="4"/>
  <c r="AK128" i="4"/>
  <c r="AK129" i="4"/>
  <c r="AK130" i="4"/>
  <c r="AK131" i="4"/>
  <c r="AK132" i="4"/>
  <c r="AK133" i="4"/>
  <c r="AK134" i="4"/>
  <c r="AK135" i="4"/>
  <c r="AK136" i="4"/>
  <c r="AK137" i="4"/>
  <c r="AK138" i="4"/>
  <c r="AK139" i="4"/>
  <c r="AK140" i="4"/>
  <c r="AK141" i="4"/>
  <c r="AK142" i="4"/>
  <c r="AK143" i="4"/>
  <c r="AK144" i="4"/>
  <c r="AK145" i="4"/>
  <c r="AK146" i="4"/>
  <c r="AK147" i="4"/>
  <c r="AK148" i="4"/>
  <c r="AK149" i="4"/>
  <c r="AK150" i="4"/>
  <c r="AK151" i="4"/>
  <c r="AK152" i="4"/>
  <c r="AK153" i="4"/>
  <c r="AK154" i="4"/>
  <c r="AK155" i="4"/>
  <c r="AK156" i="4"/>
  <c r="AK157" i="4"/>
  <c r="AK158" i="4"/>
  <c r="AK159" i="4"/>
  <c r="AK160" i="4"/>
  <c r="AK161" i="4"/>
  <c r="AK162" i="4"/>
  <c r="AK163" i="4"/>
  <c r="AK164" i="4"/>
  <c r="AK165" i="4"/>
  <c r="AK166" i="4"/>
  <c r="AK167" i="4"/>
  <c r="AK168" i="4"/>
  <c r="AK169" i="4"/>
  <c r="AK170" i="4"/>
  <c r="AK171" i="4"/>
  <c r="AK172" i="4"/>
  <c r="AK173" i="4"/>
  <c r="AK174" i="4"/>
  <c r="AK175" i="4"/>
  <c r="AK176" i="4"/>
  <c r="AK177" i="4"/>
  <c r="AK178" i="4"/>
  <c r="AK179" i="4"/>
  <c r="AK180" i="4"/>
  <c r="AK181" i="4"/>
  <c r="AK182" i="4"/>
  <c r="AK183" i="4"/>
  <c r="AK184" i="4"/>
  <c r="AK185" i="4"/>
  <c r="AK186" i="4"/>
  <c r="AK187" i="4"/>
  <c r="AK188" i="4"/>
  <c r="AK189" i="4"/>
  <c r="AK190" i="4"/>
  <c r="AK191" i="4"/>
  <c r="AK192" i="4"/>
  <c r="AK193" i="4"/>
  <c r="AK194" i="4"/>
  <c r="AK195" i="4"/>
  <c r="AK196" i="4"/>
  <c r="AK197" i="4"/>
  <c r="AK198" i="4"/>
  <c r="AK199" i="4"/>
  <c r="AK200" i="4"/>
  <c r="AK201" i="4"/>
  <c r="AK202" i="4"/>
  <c r="AK203" i="4"/>
  <c r="AK204" i="4"/>
  <c r="AK205" i="4"/>
  <c r="AK206" i="4"/>
  <c r="AK207" i="4"/>
  <c r="AK208" i="4"/>
  <c r="AK209" i="4"/>
  <c r="AK210" i="4"/>
  <c r="AK211" i="4"/>
  <c r="AK212" i="4"/>
  <c r="AK213" i="4"/>
  <c r="AK214" i="4"/>
  <c r="AK215" i="4"/>
  <c r="AK216" i="4"/>
  <c r="AK217" i="4"/>
  <c r="AK218" i="4"/>
  <c r="AK219" i="4"/>
  <c r="AK220" i="4"/>
  <c r="AK221" i="4"/>
  <c r="AK222" i="4"/>
  <c r="AK223" i="4"/>
  <c r="AK224" i="4"/>
  <c r="AK225" i="4"/>
  <c r="AK226" i="4"/>
  <c r="AK227" i="4"/>
  <c r="AK228" i="4"/>
  <c r="AK229" i="4"/>
  <c r="AK230" i="4"/>
  <c r="AK231" i="4"/>
  <c r="AK232" i="4"/>
  <c r="AK233" i="4"/>
  <c r="AK234" i="4"/>
  <c r="AK235" i="4"/>
  <c r="AK236" i="4"/>
  <c r="AK237" i="4"/>
  <c r="AK238" i="4"/>
  <c r="AK239" i="4"/>
  <c r="AK240" i="4"/>
  <c r="AK241" i="4"/>
  <c r="AK242" i="4"/>
  <c r="AK243" i="4"/>
  <c r="AK244" i="4"/>
  <c r="AK245" i="4"/>
  <c r="AK246" i="4"/>
  <c r="AK247" i="4"/>
  <c r="AK248" i="4"/>
  <c r="AK249" i="4"/>
  <c r="AK250" i="4"/>
  <c r="AK251" i="4"/>
  <c r="AK252" i="4"/>
  <c r="AK253" i="4"/>
  <c r="AK254" i="4"/>
  <c r="AK255" i="4"/>
  <c r="AK256" i="4"/>
  <c r="AK257" i="4"/>
  <c r="AK258" i="4"/>
  <c r="AK259" i="4"/>
  <c r="AK260" i="4"/>
  <c r="AK261" i="4"/>
  <c r="AK262" i="4"/>
  <c r="AK263" i="4"/>
  <c r="AK264" i="4"/>
  <c r="AK265" i="4"/>
  <c r="AK266" i="4"/>
  <c r="AK267" i="4"/>
  <c r="AK268" i="4"/>
  <c r="AK269" i="4"/>
  <c r="AK270" i="4"/>
  <c r="AK271" i="4"/>
  <c r="AK272" i="4"/>
  <c r="AK273" i="4"/>
  <c r="AK274" i="4"/>
  <c r="AK275" i="4"/>
  <c r="AK276" i="4"/>
  <c r="AK277" i="4"/>
  <c r="AK278" i="4"/>
  <c r="AK279" i="4"/>
  <c r="AK280" i="4"/>
  <c r="AK281" i="4"/>
  <c r="AK282" i="4"/>
  <c r="AK283" i="4"/>
  <c r="AK284" i="4"/>
  <c r="AK285" i="4"/>
  <c r="AK286" i="4"/>
  <c r="AK287" i="4"/>
  <c r="AK288" i="4"/>
  <c r="AK289" i="4"/>
  <c r="AK290" i="4"/>
  <c r="AK291" i="4"/>
  <c r="AK292" i="4"/>
  <c r="AK293" i="4"/>
  <c r="AK294" i="4"/>
  <c r="AK295" i="4"/>
  <c r="AK296" i="4"/>
  <c r="AK297" i="4"/>
  <c r="AK298" i="4"/>
  <c r="AK299" i="4"/>
  <c r="AK300" i="4"/>
  <c r="AK301" i="4"/>
  <c r="AK302" i="4"/>
  <c r="AK303" i="4"/>
  <c r="AK304" i="4"/>
  <c r="AK305" i="4"/>
  <c r="AK306" i="4"/>
  <c r="AK307" i="4"/>
  <c r="AK308" i="4"/>
  <c r="AK309" i="4"/>
  <c r="AK310" i="4"/>
  <c r="AK311" i="4"/>
  <c r="AK312" i="4"/>
  <c r="AK313" i="4"/>
  <c r="AK314" i="4"/>
  <c r="AK315" i="4"/>
  <c r="AK316" i="4"/>
  <c r="AK317" i="4"/>
  <c r="AK318" i="4"/>
  <c r="AK319" i="4"/>
  <c r="AK320" i="4"/>
  <c r="AK321" i="4"/>
  <c r="AK322" i="4"/>
  <c r="AK323" i="4"/>
  <c r="AK324" i="4"/>
  <c r="AK325" i="4"/>
  <c r="AK326" i="4"/>
  <c r="AK327" i="4"/>
  <c r="AK328" i="4"/>
  <c r="AK329" i="4"/>
  <c r="AK330" i="4"/>
  <c r="AK331" i="4"/>
  <c r="AK332" i="4"/>
  <c r="AK333" i="4"/>
  <c r="AK334" i="4"/>
  <c r="AK335" i="4"/>
  <c r="AK336" i="4"/>
  <c r="AK337" i="4"/>
  <c r="AK338" i="4"/>
  <c r="AK339" i="4"/>
  <c r="AK340" i="4"/>
  <c r="AK341" i="4"/>
  <c r="AK342" i="4"/>
  <c r="AK343" i="4"/>
  <c r="AK344" i="4"/>
  <c r="AK345" i="4"/>
  <c r="AK346" i="4"/>
  <c r="AK347" i="4"/>
  <c r="AK348" i="4"/>
  <c r="AK349" i="4"/>
  <c r="AK350" i="4"/>
  <c r="AK351" i="4"/>
  <c r="AK352" i="4"/>
  <c r="AK353" i="4"/>
  <c r="AK354" i="4"/>
  <c r="AK355" i="4"/>
  <c r="AK356" i="4"/>
  <c r="AK357" i="4"/>
  <c r="AK358" i="4"/>
  <c r="AK359" i="4"/>
  <c r="AK360" i="4"/>
  <c r="AK361" i="4"/>
  <c r="AK362" i="4"/>
  <c r="AK363" i="4"/>
  <c r="AK364" i="4"/>
  <c r="AK365" i="4"/>
  <c r="AK366" i="4"/>
  <c r="AK367" i="4"/>
  <c r="AK368" i="4"/>
  <c r="AK369" i="4"/>
  <c r="AK370" i="4"/>
  <c r="AK371" i="4"/>
  <c r="AK372" i="4"/>
  <c r="AK373" i="4"/>
  <c r="AK374" i="4"/>
  <c r="AK375" i="4"/>
  <c r="AK376" i="4"/>
  <c r="AK377" i="4"/>
  <c r="AK378" i="4"/>
  <c r="AK379" i="4"/>
  <c r="AK380" i="4"/>
  <c r="AK381" i="4"/>
  <c r="AK382" i="4"/>
  <c r="AK383" i="4"/>
  <c r="AK384" i="4"/>
  <c r="AK385" i="4"/>
  <c r="AK386" i="4"/>
  <c r="AK387" i="4"/>
  <c r="AK388" i="4"/>
  <c r="AK389" i="4"/>
  <c r="AK390" i="4"/>
  <c r="AK391" i="4"/>
  <c r="AK392" i="4"/>
  <c r="AK393" i="4"/>
  <c r="AK394" i="4"/>
  <c r="AK395" i="4"/>
  <c r="AK396" i="4"/>
  <c r="AK397" i="4"/>
  <c r="AK398" i="4"/>
  <c r="AK399" i="4"/>
  <c r="AK400" i="4"/>
  <c r="AK401" i="4"/>
  <c r="AK402" i="4"/>
  <c r="AK403" i="4"/>
  <c r="AK404" i="4"/>
  <c r="AK405" i="4"/>
  <c r="AK406" i="4"/>
  <c r="AK407" i="4"/>
  <c r="AK408" i="4"/>
  <c r="AK409" i="4"/>
  <c r="AK410" i="4"/>
  <c r="AK411" i="4"/>
  <c r="AK412" i="4"/>
  <c r="AK413" i="4"/>
  <c r="AK414" i="4"/>
  <c r="AK415" i="4"/>
  <c r="AK416" i="4"/>
  <c r="AK417" i="4"/>
  <c r="AK418" i="4"/>
  <c r="AK419" i="4"/>
  <c r="AK420" i="4"/>
  <c r="AK421" i="4"/>
  <c r="AK422" i="4"/>
  <c r="AK423" i="4"/>
  <c r="AK424" i="4"/>
  <c r="AK425" i="4"/>
  <c r="AK426" i="4"/>
  <c r="AK427" i="4"/>
  <c r="AK428" i="4"/>
  <c r="AK429" i="4"/>
  <c r="AK430" i="4"/>
  <c r="AK431" i="4"/>
  <c r="AK432" i="4"/>
  <c r="AK433" i="4"/>
  <c r="AK434" i="4"/>
  <c r="AK435" i="4"/>
  <c r="AK436" i="4"/>
  <c r="AK437" i="4"/>
  <c r="AK438" i="4"/>
  <c r="AK439" i="4"/>
  <c r="AK440" i="4"/>
  <c r="AK441" i="4"/>
  <c r="AK442" i="4"/>
  <c r="AK443" i="4"/>
  <c r="AK444" i="4"/>
  <c r="AK445" i="4"/>
  <c r="AK446" i="4"/>
  <c r="AK447" i="4"/>
  <c r="AK448" i="4"/>
  <c r="AK449" i="4"/>
  <c r="AK450" i="4"/>
  <c r="AK451" i="4"/>
  <c r="AK452" i="4"/>
  <c r="AK453" i="4"/>
  <c r="AK454" i="4"/>
  <c r="AK455" i="4"/>
  <c r="AK456" i="4"/>
  <c r="AK457" i="4"/>
  <c r="AK458" i="4"/>
  <c r="AK459" i="4"/>
  <c r="AK460" i="4"/>
  <c r="AK461" i="4"/>
  <c r="AK462" i="4"/>
  <c r="AK463" i="4"/>
  <c r="AK464" i="4"/>
  <c r="AK465" i="4"/>
  <c r="AK466" i="4"/>
  <c r="AK467" i="4"/>
  <c r="AK468" i="4"/>
  <c r="AK469" i="4"/>
  <c r="AK470" i="4"/>
  <c r="AK471" i="4"/>
  <c r="AK472" i="4"/>
  <c r="AK473" i="4"/>
  <c r="AK474" i="4"/>
  <c r="AK475" i="4"/>
  <c r="AK476" i="4"/>
  <c r="AK477" i="4"/>
  <c r="AK478" i="4"/>
  <c r="AK479" i="4"/>
  <c r="AK480" i="4"/>
  <c r="AK481" i="4"/>
  <c r="AK482" i="4"/>
  <c r="AK483" i="4"/>
  <c r="AK484" i="4"/>
  <c r="AK485" i="4"/>
  <c r="AK486" i="4"/>
  <c r="AK487" i="4"/>
  <c r="AK488" i="4"/>
  <c r="AK489" i="4"/>
  <c r="AK490" i="4"/>
  <c r="AK491" i="4"/>
  <c r="AK492" i="4"/>
  <c r="AK493" i="4"/>
  <c r="AK494" i="4"/>
  <c r="AK495" i="4"/>
  <c r="AK496" i="4"/>
  <c r="AK497" i="4"/>
  <c r="AK498" i="4"/>
  <c r="AK499" i="4"/>
  <c r="AK500" i="4"/>
  <c r="AK501" i="4"/>
  <c r="AK502" i="4"/>
  <c r="AK503" i="4"/>
  <c r="AK504" i="4"/>
  <c r="AK505" i="4"/>
  <c r="AK506" i="4"/>
  <c r="AK507" i="4"/>
  <c r="AK508" i="4"/>
  <c r="AK509" i="4"/>
  <c r="AK510" i="4"/>
  <c r="AK511" i="4"/>
  <c r="AK512" i="4"/>
  <c r="AK513" i="4"/>
  <c r="AK514" i="4"/>
  <c r="AK515" i="4"/>
  <c r="AK516" i="4"/>
  <c r="AK517" i="4"/>
  <c r="AK518" i="4"/>
  <c r="AK519" i="4"/>
  <c r="AK520" i="4"/>
  <c r="AK521" i="4"/>
  <c r="AK522" i="4"/>
  <c r="AK523" i="4"/>
  <c r="AK524" i="4"/>
  <c r="AK525" i="4"/>
  <c r="AK526" i="4"/>
  <c r="AK527" i="4"/>
  <c r="AK528" i="4"/>
  <c r="AK529" i="4"/>
  <c r="AK530" i="4"/>
  <c r="AK531" i="4"/>
  <c r="AK532" i="4"/>
  <c r="AK533" i="4"/>
  <c r="AK534" i="4"/>
  <c r="AK535" i="4"/>
  <c r="AK536" i="4"/>
  <c r="AK537" i="4"/>
  <c r="AK538" i="4"/>
  <c r="AK539" i="4"/>
  <c r="AK540" i="4"/>
  <c r="AK541" i="4"/>
  <c r="AK542" i="4"/>
  <c r="AK543" i="4"/>
  <c r="AK544" i="4"/>
  <c r="AK545" i="4"/>
  <c r="AK546" i="4"/>
  <c r="AK547" i="4"/>
  <c r="AK548" i="4"/>
  <c r="AK549" i="4"/>
  <c r="AK550" i="4"/>
  <c r="AK551" i="4"/>
  <c r="AK552" i="4"/>
  <c r="AK553" i="4"/>
  <c r="AK554" i="4"/>
  <c r="AK555" i="4"/>
  <c r="AK556" i="4"/>
  <c r="AK557" i="4"/>
  <c r="AK558" i="4"/>
  <c r="AK59" i="4"/>
  <c r="AL59" i="4"/>
  <c r="AJ60" i="4"/>
  <c r="AJ61" i="4"/>
  <c r="AJ62" i="4"/>
  <c r="AJ63" i="4"/>
  <c r="AJ64" i="4"/>
  <c r="AJ65" i="4"/>
  <c r="AJ66" i="4"/>
  <c r="AJ67" i="4"/>
  <c r="AJ68" i="4"/>
  <c r="AJ69" i="4"/>
  <c r="AJ70" i="4"/>
  <c r="AJ71" i="4"/>
  <c r="AJ72" i="4"/>
  <c r="AJ73" i="4"/>
  <c r="AJ74" i="4"/>
  <c r="AJ75" i="4"/>
  <c r="AJ76" i="4"/>
  <c r="AJ77" i="4"/>
  <c r="AJ78" i="4"/>
  <c r="AJ79" i="4"/>
  <c r="AJ80" i="4"/>
  <c r="AJ81" i="4"/>
  <c r="AJ82" i="4"/>
  <c r="AJ83" i="4"/>
  <c r="AJ84" i="4"/>
  <c r="AJ85" i="4"/>
  <c r="AJ86" i="4"/>
  <c r="AJ87" i="4"/>
  <c r="AJ88" i="4"/>
  <c r="AJ89" i="4"/>
  <c r="AJ90" i="4"/>
  <c r="AJ91" i="4"/>
  <c r="AJ92" i="4"/>
  <c r="AJ93" i="4"/>
  <c r="AJ94" i="4"/>
  <c r="AJ95" i="4"/>
  <c r="AJ96" i="4"/>
  <c r="AJ97" i="4"/>
  <c r="AJ98" i="4"/>
  <c r="AJ99" i="4"/>
  <c r="AJ100" i="4"/>
  <c r="AJ101" i="4"/>
  <c r="AJ102" i="4"/>
  <c r="AJ103" i="4"/>
  <c r="AJ104" i="4"/>
  <c r="AJ105" i="4"/>
  <c r="AJ106" i="4"/>
  <c r="AJ107" i="4"/>
  <c r="AJ108" i="4"/>
  <c r="AJ109" i="4"/>
  <c r="AJ110" i="4"/>
  <c r="AJ111" i="4"/>
  <c r="AJ112" i="4"/>
  <c r="AJ113" i="4"/>
  <c r="AJ114" i="4"/>
  <c r="AJ115" i="4"/>
  <c r="AJ116" i="4"/>
  <c r="AJ117" i="4"/>
  <c r="AJ118" i="4"/>
  <c r="AJ119" i="4"/>
  <c r="AJ120" i="4"/>
  <c r="AJ121" i="4"/>
  <c r="AJ122" i="4"/>
  <c r="AJ123" i="4"/>
  <c r="AJ124" i="4"/>
  <c r="AJ125" i="4"/>
  <c r="AJ126" i="4"/>
  <c r="AJ127" i="4"/>
  <c r="AJ128" i="4"/>
  <c r="AJ129" i="4"/>
  <c r="AJ130" i="4"/>
  <c r="AJ131" i="4"/>
  <c r="AJ132" i="4"/>
  <c r="AJ133" i="4"/>
  <c r="AJ134" i="4"/>
  <c r="AJ135" i="4"/>
  <c r="AJ136" i="4"/>
  <c r="AJ137" i="4"/>
  <c r="AJ138" i="4"/>
  <c r="AJ139" i="4"/>
  <c r="AJ140" i="4"/>
  <c r="AJ141" i="4"/>
  <c r="AJ142" i="4"/>
  <c r="AJ143" i="4"/>
  <c r="AJ144" i="4"/>
  <c r="AJ145" i="4"/>
  <c r="AJ146" i="4"/>
  <c r="AJ147" i="4"/>
  <c r="AJ148" i="4"/>
  <c r="AJ149" i="4"/>
  <c r="AJ150" i="4"/>
  <c r="AJ151" i="4"/>
  <c r="AJ152" i="4"/>
  <c r="AJ153" i="4"/>
  <c r="AJ154" i="4"/>
  <c r="AJ155" i="4"/>
  <c r="AJ156" i="4"/>
  <c r="AJ157" i="4"/>
  <c r="AJ158" i="4"/>
  <c r="AJ159" i="4"/>
  <c r="AJ160" i="4"/>
  <c r="AJ161" i="4"/>
  <c r="AJ162" i="4"/>
  <c r="AJ163" i="4"/>
  <c r="AJ164" i="4"/>
  <c r="AJ165" i="4"/>
  <c r="AJ166" i="4"/>
  <c r="AJ167" i="4"/>
  <c r="AJ168" i="4"/>
  <c r="AJ169" i="4"/>
  <c r="AJ170" i="4"/>
  <c r="AJ171" i="4"/>
  <c r="AJ172" i="4"/>
  <c r="AJ173" i="4"/>
  <c r="AJ174" i="4"/>
  <c r="AJ175" i="4"/>
  <c r="AJ176" i="4"/>
  <c r="AJ177" i="4"/>
  <c r="AJ178" i="4"/>
  <c r="AJ179" i="4"/>
  <c r="AJ180" i="4"/>
  <c r="AJ181" i="4"/>
  <c r="AJ182" i="4"/>
  <c r="AJ183" i="4"/>
  <c r="AJ184" i="4"/>
  <c r="AJ185" i="4"/>
  <c r="AJ186" i="4"/>
  <c r="AJ187" i="4"/>
  <c r="AJ188" i="4"/>
  <c r="AJ189" i="4"/>
  <c r="AJ190" i="4"/>
  <c r="AJ191" i="4"/>
  <c r="AJ192" i="4"/>
  <c r="AJ193" i="4"/>
  <c r="AJ194" i="4"/>
  <c r="AJ195" i="4"/>
  <c r="AJ196" i="4"/>
  <c r="AJ197" i="4"/>
  <c r="AJ198" i="4"/>
  <c r="AJ199" i="4"/>
  <c r="AJ200" i="4"/>
  <c r="AJ201" i="4"/>
  <c r="AJ202" i="4"/>
  <c r="AJ203" i="4"/>
  <c r="AJ204" i="4"/>
  <c r="AJ205" i="4"/>
  <c r="AJ206" i="4"/>
  <c r="AJ207" i="4"/>
  <c r="AJ208" i="4"/>
  <c r="AJ209" i="4"/>
  <c r="AJ210" i="4"/>
  <c r="AJ211" i="4"/>
  <c r="AJ212" i="4"/>
  <c r="AJ213" i="4"/>
  <c r="AJ214" i="4"/>
  <c r="AJ215" i="4"/>
  <c r="AJ216" i="4"/>
  <c r="AJ217" i="4"/>
  <c r="AJ218" i="4"/>
  <c r="AJ219" i="4"/>
  <c r="AJ220" i="4"/>
  <c r="AJ221" i="4"/>
  <c r="AJ222" i="4"/>
  <c r="AJ223" i="4"/>
  <c r="AJ224" i="4"/>
  <c r="AJ225" i="4"/>
  <c r="AJ226" i="4"/>
  <c r="AJ227" i="4"/>
  <c r="AJ228" i="4"/>
  <c r="AJ229" i="4"/>
  <c r="AJ230" i="4"/>
  <c r="AJ231" i="4"/>
  <c r="AJ232" i="4"/>
  <c r="AJ233" i="4"/>
  <c r="AJ234" i="4"/>
  <c r="AJ235" i="4"/>
  <c r="AJ236" i="4"/>
  <c r="AJ237" i="4"/>
  <c r="AJ238" i="4"/>
  <c r="AJ239" i="4"/>
  <c r="AJ240" i="4"/>
  <c r="AJ241" i="4"/>
  <c r="AJ242" i="4"/>
  <c r="AJ243" i="4"/>
  <c r="AJ244" i="4"/>
  <c r="AJ245" i="4"/>
  <c r="AJ246" i="4"/>
  <c r="AJ247" i="4"/>
  <c r="AJ248" i="4"/>
  <c r="AJ249" i="4"/>
  <c r="AJ250" i="4"/>
  <c r="AJ251" i="4"/>
  <c r="AJ252" i="4"/>
  <c r="AJ253" i="4"/>
  <c r="AJ254" i="4"/>
  <c r="AJ255" i="4"/>
  <c r="AJ256" i="4"/>
  <c r="AJ257" i="4"/>
  <c r="AJ258" i="4"/>
  <c r="AJ259" i="4"/>
  <c r="AJ260" i="4"/>
  <c r="AJ261" i="4"/>
  <c r="AJ262" i="4"/>
  <c r="AJ263" i="4"/>
  <c r="AJ264" i="4"/>
  <c r="AJ265" i="4"/>
  <c r="AJ266" i="4"/>
  <c r="AJ267" i="4"/>
  <c r="AJ268" i="4"/>
  <c r="AJ269" i="4"/>
  <c r="AJ270" i="4"/>
  <c r="AJ271" i="4"/>
  <c r="AJ272" i="4"/>
  <c r="AJ273" i="4"/>
  <c r="AJ274" i="4"/>
  <c r="AJ275" i="4"/>
  <c r="AJ276" i="4"/>
  <c r="AJ277" i="4"/>
  <c r="AJ278" i="4"/>
  <c r="AJ279" i="4"/>
  <c r="AJ280" i="4"/>
  <c r="AJ281" i="4"/>
  <c r="AJ282" i="4"/>
  <c r="AJ283" i="4"/>
  <c r="AJ284" i="4"/>
  <c r="AJ285" i="4"/>
  <c r="AJ286" i="4"/>
  <c r="AJ287" i="4"/>
  <c r="AJ288" i="4"/>
  <c r="AJ289" i="4"/>
  <c r="AJ290" i="4"/>
  <c r="AJ291" i="4"/>
  <c r="AJ292" i="4"/>
  <c r="AJ293" i="4"/>
  <c r="AJ294" i="4"/>
  <c r="AJ295" i="4"/>
  <c r="AJ296" i="4"/>
  <c r="AJ297" i="4"/>
  <c r="AJ298" i="4"/>
  <c r="AJ299" i="4"/>
  <c r="AJ300" i="4"/>
  <c r="AJ301" i="4"/>
  <c r="AJ302" i="4"/>
  <c r="AJ303" i="4"/>
  <c r="AJ304" i="4"/>
  <c r="AJ305" i="4"/>
  <c r="AJ306" i="4"/>
  <c r="AJ307" i="4"/>
  <c r="AJ308" i="4"/>
  <c r="AJ309" i="4"/>
  <c r="AJ310" i="4"/>
  <c r="AJ311" i="4"/>
  <c r="AJ312" i="4"/>
  <c r="AJ313" i="4"/>
  <c r="AJ314" i="4"/>
  <c r="AJ315" i="4"/>
  <c r="AJ316" i="4"/>
  <c r="AJ317" i="4"/>
  <c r="AJ318" i="4"/>
  <c r="AJ319" i="4"/>
  <c r="AJ320" i="4"/>
  <c r="AJ321" i="4"/>
  <c r="AJ322" i="4"/>
  <c r="AJ323" i="4"/>
  <c r="AJ324" i="4"/>
  <c r="AJ325" i="4"/>
  <c r="AJ326" i="4"/>
  <c r="AJ327" i="4"/>
  <c r="AJ328" i="4"/>
  <c r="AJ329" i="4"/>
  <c r="AJ330" i="4"/>
  <c r="AJ331" i="4"/>
  <c r="AJ332" i="4"/>
  <c r="AJ333" i="4"/>
  <c r="AJ334" i="4"/>
  <c r="AJ335" i="4"/>
  <c r="AJ336" i="4"/>
  <c r="AJ337" i="4"/>
  <c r="AJ338" i="4"/>
  <c r="AJ339" i="4"/>
  <c r="AJ340" i="4"/>
  <c r="AJ341" i="4"/>
  <c r="AJ342" i="4"/>
  <c r="AJ343" i="4"/>
  <c r="AJ344" i="4"/>
  <c r="AJ345" i="4"/>
  <c r="AJ346" i="4"/>
  <c r="AJ347" i="4"/>
  <c r="AJ348" i="4"/>
  <c r="AJ349" i="4"/>
  <c r="AJ350" i="4"/>
  <c r="AJ351" i="4"/>
  <c r="AJ352" i="4"/>
  <c r="AJ353" i="4"/>
  <c r="AJ354" i="4"/>
  <c r="AJ355" i="4"/>
  <c r="AJ356" i="4"/>
  <c r="AJ357" i="4"/>
  <c r="AJ358" i="4"/>
  <c r="AJ359" i="4"/>
  <c r="AJ360" i="4"/>
  <c r="AJ361" i="4"/>
  <c r="AJ362" i="4"/>
  <c r="AJ363" i="4"/>
  <c r="AJ364" i="4"/>
  <c r="AJ365" i="4"/>
  <c r="AJ366" i="4"/>
  <c r="AJ367" i="4"/>
  <c r="AJ368" i="4"/>
  <c r="AJ369" i="4"/>
  <c r="AJ370" i="4"/>
  <c r="AJ371" i="4"/>
  <c r="AJ372" i="4"/>
  <c r="AJ373" i="4"/>
  <c r="AJ374" i="4"/>
  <c r="AJ375" i="4"/>
  <c r="AJ376" i="4"/>
  <c r="AJ377" i="4"/>
  <c r="AJ378" i="4"/>
  <c r="AJ379" i="4"/>
  <c r="AJ380" i="4"/>
  <c r="AJ381" i="4"/>
  <c r="AJ382" i="4"/>
  <c r="AJ383" i="4"/>
  <c r="AJ384" i="4"/>
  <c r="AJ385" i="4"/>
  <c r="AJ386" i="4"/>
  <c r="AJ387" i="4"/>
  <c r="AJ388" i="4"/>
  <c r="AJ389" i="4"/>
  <c r="AJ390" i="4"/>
  <c r="AJ391" i="4"/>
  <c r="AJ392" i="4"/>
  <c r="AJ393" i="4"/>
  <c r="AJ394" i="4"/>
  <c r="AJ395" i="4"/>
  <c r="AJ396" i="4"/>
  <c r="AJ397" i="4"/>
  <c r="AJ398" i="4"/>
  <c r="AJ399" i="4"/>
  <c r="AJ400" i="4"/>
  <c r="AJ401" i="4"/>
  <c r="AJ402" i="4"/>
  <c r="AJ403" i="4"/>
  <c r="AJ404" i="4"/>
  <c r="AJ405" i="4"/>
  <c r="AJ406" i="4"/>
  <c r="AJ407" i="4"/>
  <c r="AJ408" i="4"/>
  <c r="AJ409" i="4"/>
  <c r="AJ410" i="4"/>
  <c r="AJ411" i="4"/>
  <c r="AJ412" i="4"/>
  <c r="AJ413" i="4"/>
  <c r="AJ414" i="4"/>
  <c r="AJ415" i="4"/>
  <c r="AJ416" i="4"/>
  <c r="AJ417" i="4"/>
  <c r="AJ418" i="4"/>
  <c r="AJ419" i="4"/>
  <c r="AJ420" i="4"/>
  <c r="AJ421" i="4"/>
  <c r="AJ422" i="4"/>
  <c r="AJ423" i="4"/>
  <c r="AJ424" i="4"/>
  <c r="AJ425" i="4"/>
  <c r="AJ426" i="4"/>
  <c r="AJ427" i="4"/>
  <c r="AJ428" i="4"/>
  <c r="AJ429" i="4"/>
  <c r="AJ430" i="4"/>
  <c r="AJ431" i="4"/>
  <c r="AJ432" i="4"/>
  <c r="AJ433" i="4"/>
  <c r="AJ434" i="4"/>
  <c r="AJ435" i="4"/>
  <c r="AJ436" i="4"/>
  <c r="AJ437" i="4"/>
  <c r="AJ438" i="4"/>
  <c r="AJ439" i="4"/>
  <c r="AJ440" i="4"/>
  <c r="AJ441" i="4"/>
  <c r="AJ442" i="4"/>
  <c r="AJ443" i="4"/>
  <c r="AJ444" i="4"/>
  <c r="AJ445" i="4"/>
  <c r="AJ446" i="4"/>
  <c r="AJ447" i="4"/>
  <c r="AJ448" i="4"/>
  <c r="AJ449" i="4"/>
  <c r="AJ450" i="4"/>
  <c r="AJ451" i="4"/>
  <c r="AJ452" i="4"/>
  <c r="AJ453" i="4"/>
  <c r="AJ454" i="4"/>
  <c r="AJ455" i="4"/>
  <c r="AJ456" i="4"/>
  <c r="AJ457" i="4"/>
  <c r="AJ458" i="4"/>
  <c r="AJ459" i="4"/>
  <c r="AJ460" i="4"/>
  <c r="AJ461" i="4"/>
  <c r="AJ462" i="4"/>
  <c r="AJ463" i="4"/>
  <c r="AJ464" i="4"/>
  <c r="AJ465" i="4"/>
  <c r="AJ466" i="4"/>
  <c r="AJ467" i="4"/>
  <c r="AJ468" i="4"/>
  <c r="AJ469" i="4"/>
  <c r="AJ470" i="4"/>
  <c r="AJ471" i="4"/>
  <c r="AJ472" i="4"/>
  <c r="AJ473" i="4"/>
  <c r="AJ474" i="4"/>
  <c r="AJ475" i="4"/>
  <c r="AJ476" i="4"/>
  <c r="AJ477" i="4"/>
  <c r="AJ478" i="4"/>
  <c r="AJ479" i="4"/>
  <c r="AJ480" i="4"/>
  <c r="AJ481" i="4"/>
  <c r="AJ482" i="4"/>
  <c r="AJ483" i="4"/>
  <c r="AJ484" i="4"/>
  <c r="AJ485" i="4"/>
  <c r="AJ486" i="4"/>
  <c r="AJ487" i="4"/>
  <c r="AJ488" i="4"/>
  <c r="AJ489" i="4"/>
  <c r="AJ490" i="4"/>
  <c r="AJ491" i="4"/>
  <c r="AJ492" i="4"/>
  <c r="AJ493" i="4"/>
  <c r="AJ494" i="4"/>
  <c r="AJ495" i="4"/>
  <c r="AJ496" i="4"/>
  <c r="AJ497" i="4"/>
  <c r="AJ498" i="4"/>
  <c r="AJ499" i="4"/>
  <c r="AJ500" i="4"/>
  <c r="AJ501" i="4"/>
  <c r="AJ502" i="4"/>
  <c r="AJ503" i="4"/>
  <c r="AJ504" i="4"/>
  <c r="AJ505" i="4"/>
  <c r="AJ506" i="4"/>
  <c r="AJ507" i="4"/>
  <c r="AJ508" i="4"/>
  <c r="AJ509" i="4"/>
  <c r="AJ510" i="4"/>
  <c r="AJ511" i="4"/>
  <c r="AJ512" i="4"/>
  <c r="AJ513" i="4"/>
  <c r="AJ514" i="4"/>
  <c r="AJ515" i="4"/>
  <c r="AJ516" i="4"/>
  <c r="AJ517" i="4"/>
  <c r="AJ518" i="4"/>
  <c r="AJ519" i="4"/>
  <c r="AJ520" i="4"/>
  <c r="AJ521" i="4"/>
  <c r="AJ522" i="4"/>
  <c r="AJ523" i="4"/>
  <c r="AJ524" i="4"/>
  <c r="AJ525" i="4"/>
  <c r="AJ526" i="4"/>
  <c r="AJ527" i="4"/>
  <c r="AJ528" i="4"/>
  <c r="AJ529" i="4"/>
  <c r="AJ530" i="4"/>
  <c r="AJ531" i="4"/>
  <c r="AJ532" i="4"/>
  <c r="AJ533" i="4"/>
  <c r="AJ534" i="4"/>
  <c r="AJ535" i="4"/>
  <c r="AJ536" i="4"/>
  <c r="AJ537" i="4"/>
  <c r="AJ538" i="4"/>
  <c r="AJ539" i="4"/>
  <c r="AJ540" i="4"/>
  <c r="AJ541" i="4"/>
  <c r="AJ542" i="4"/>
  <c r="AJ543" i="4"/>
  <c r="AJ544" i="4"/>
  <c r="AJ545" i="4"/>
  <c r="AJ546" i="4"/>
  <c r="AJ547" i="4"/>
  <c r="AJ548" i="4"/>
  <c r="AJ549" i="4"/>
  <c r="AJ550" i="4"/>
  <c r="AJ551" i="4"/>
  <c r="AJ552" i="4"/>
  <c r="AJ553" i="4"/>
  <c r="AJ554" i="4"/>
  <c r="AJ555" i="4"/>
  <c r="AJ556" i="4"/>
  <c r="AJ557" i="4"/>
  <c r="AJ558" i="4"/>
  <c r="AJ59" i="4"/>
  <c r="AI60" i="4"/>
  <c r="AI61" i="4"/>
  <c r="AI62" i="4"/>
  <c r="AI63" i="4"/>
  <c r="AI64" i="4"/>
  <c r="AI65" i="4"/>
  <c r="AI66" i="4"/>
  <c r="AI67" i="4"/>
  <c r="AI68" i="4"/>
  <c r="AI69" i="4"/>
  <c r="AI70" i="4"/>
  <c r="AI71" i="4"/>
  <c r="AI72" i="4"/>
  <c r="AI73" i="4"/>
  <c r="AI74" i="4"/>
  <c r="AI75" i="4"/>
  <c r="AI76" i="4"/>
  <c r="AI77" i="4"/>
  <c r="AI78" i="4"/>
  <c r="AI79" i="4"/>
  <c r="AI80" i="4"/>
  <c r="AI81" i="4"/>
  <c r="AI82" i="4"/>
  <c r="AI83" i="4"/>
  <c r="AI84" i="4"/>
  <c r="AI85" i="4"/>
  <c r="AI86" i="4"/>
  <c r="AI87" i="4"/>
  <c r="AI88" i="4"/>
  <c r="AI89" i="4"/>
  <c r="AI90" i="4"/>
  <c r="AI91" i="4"/>
  <c r="AI92" i="4"/>
  <c r="AI93" i="4"/>
  <c r="AI94" i="4"/>
  <c r="AI95" i="4"/>
  <c r="AI96" i="4"/>
  <c r="AI97" i="4"/>
  <c r="AI98" i="4"/>
  <c r="AI99" i="4"/>
  <c r="AI100" i="4"/>
  <c r="AI101" i="4"/>
  <c r="AI102" i="4"/>
  <c r="AI103" i="4"/>
  <c r="AI104" i="4"/>
  <c r="AI105" i="4"/>
  <c r="AI106" i="4"/>
  <c r="AI107" i="4"/>
  <c r="AI108" i="4"/>
  <c r="AI109" i="4"/>
  <c r="AI110" i="4"/>
  <c r="AI111" i="4"/>
  <c r="AI112" i="4"/>
  <c r="AI113" i="4"/>
  <c r="AI114" i="4"/>
  <c r="AI115" i="4"/>
  <c r="AI116" i="4"/>
  <c r="AI117" i="4"/>
  <c r="AI118" i="4"/>
  <c r="AI119" i="4"/>
  <c r="AI120" i="4"/>
  <c r="AI121" i="4"/>
  <c r="AI122" i="4"/>
  <c r="AI123" i="4"/>
  <c r="AI124" i="4"/>
  <c r="AI125" i="4"/>
  <c r="AI126" i="4"/>
  <c r="AI127" i="4"/>
  <c r="AI128" i="4"/>
  <c r="AI129" i="4"/>
  <c r="AI130" i="4"/>
  <c r="AI131" i="4"/>
  <c r="AI132" i="4"/>
  <c r="AI133" i="4"/>
  <c r="AI134" i="4"/>
  <c r="AI135" i="4"/>
  <c r="AI136" i="4"/>
  <c r="AI137" i="4"/>
  <c r="AI138" i="4"/>
  <c r="AI139" i="4"/>
  <c r="AI140" i="4"/>
  <c r="AI141" i="4"/>
  <c r="AI142" i="4"/>
  <c r="AI143" i="4"/>
  <c r="AI144" i="4"/>
  <c r="AI145" i="4"/>
  <c r="AI146" i="4"/>
  <c r="AI147" i="4"/>
  <c r="AI148" i="4"/>
  <c r="AI149" i="4"/>
  <c r="AI150" i="4"/>
  <c r="AI151" i="4"/>
  <c r="AI152" i="4"/>
  <c r="AI153" i="4"/>
  <c r="AI154" i="4"/>
  <c r="AI155" i="4"/>
  <c r="AI156" i="4"/>
  <c r="AI157" i="4"/>
  <c r="AI158" i="4"/>
  <c r="AI159" i="4"/>
  <c r="AI160" i="4"/>
  <c r="AI161" i="4"/>
  <c r="AI162" i="4"/>
  <c r="AI163" i="4"/>
  <c r="AI164" i="4"/>
  <c r="AI165" i="4"/>
  <c r="AI166" i="4"/>
  <c r="AI167" i="4"/>
  <c r="AI168" i="4"/>
  <c r="AI169" i="4"/>
  <c r="AI170" i="4"/>
  <c r="AI171" i="4"/>
  <c r="AI172" i="4"/>
  <c r="AI173" i="4"/>
  <c r="AI174" i="4"/>
  <c r="AI175" i="4"/>
  <c r="AI176" i="4"/>
  <c r="AI177" i="4"/>
  <c r="AI178" i="4"/>
  <c r="AI179" i="4"/>
  <c r="AI180" i="4"/>
  <c r="AI181" i="4"/>
  <c r="AI182" i="4"/>
  <c r="AI183" i="4"/>
  <c r="AI184" i="4"/>
  <c r="AI185" i="4"/>
  <c r="AI186" i="4"/>
  <c r="AI187" i="4"/>
  <c r="AI188" i="4"/>
  <c r="AI189" i="4"/>
  <c r="AI190" i="4"/>
  <c r="AI191" i="4"/>
  <c r="AI192" i="4"/>
  <c r="AI193" i="4"/>
  <c r="AI194" i="4"/>
  <c r="AI195" i="4"/>
  <c r="AI196" i="4"/>
  <c r="AI197" i="4"/>
  <c r="AI198" i="4"/>
  <c r="AI199" i="4"/>
  <c r="AI200" i="4"/>
  <c r="AI201" i="4"/>
  <c r="AI202" i="4"/>
  <c r="AI203" i="4"/>
  <c r="AI204" i="4"/>
  <c r="AI205" i="4"/>
  <c r="AI206" i="4"/>
  <c r="AI207" i="4"/>
  <c r="AI208" i="4"/>
  <c r="AI209" i="4"/>
  <c r="AI210" i="4"/>
  <c r="AI211" i="4"/>
  <c r="AI212" i="4"/>
  <c r="AI213" i="4"/>
  <c r="AI214" i="4"/>
  <c r="AI215" i="4"/>
  <c r="AI216" i="4"/>
  <c r="AI217" i="4"/>
  <c r="AI218" i="4"/>
  <c r="AI219" i="4"/>
  <c r="AI220" i="4"/>
  <c r="AI221" i="4"/>
  <c r="AI222" i="4"/>
  <c r="AI223" i="4"/>
  <c r="AI224" i="4"/>
  <c r="AI225" i="4"/>
  <c r="AI226" i="4"/>
  <c r="AI227" i="4"/>
  <c r="AI228" i="4"/>
  <c r="AI229" i="4"/>
  <c r="AI230" i="4"/>
  <c r="AI231" i="4"/>
  <c r="AI232" i="4"/>
  <c r="AI233" i="4"/>
  <c r="AI234" i="4"/>
  <c r="AI235" i="4"/>
  <c r="AI236" i="4"/>
  <c r="AI237" i="4"/>
  <c r="AI238" i="4"/>
  <c r="AI239" i="4"/>
  <c r="AI240" i="4"/>
  <c r="AI241" i="4"/>
  <c r="AI242" i="4"/>
  <c r="AI243" i="4"/>
  <c r="AI244" i="4"/>
  <c r="AI245" i="4"/>
  <c r="AI246" i="4"/>
  <c r="AI247" i="4"/>
  <c r="AI248" i="4"/>
  <c r="AI249" i="4"/>
  <c r="AI250" i="4"/>
  <c r="AI251" i="4"/>
  <c r="AI252" i="4"/>
  <c r="AI253" i="4"/>
  <c r="AI254" i="4"/>
  <c r="AI255" i="4"/>
  <c r="AI256" i="4"/>
  <c r="AI257" i="4"/>
  <c r="AI258" i="4"/>
  <c r="AI259" i="4"/>
  <c r="AI260" i="4"/>
  <c r="AI261" i="4"/>
  <c r="AI262" i="4"/>
  <c r="AI263" i="4"/>
  <c r="AI264" i="4"/>
  <c r="AI265" i="4"/>
  <c r="AI266" i="4"/>
  <c r="AI267" i="4"/>
  <c r="AI268" i="4"/>
  <c r="AI269" i="4"/>
  <c r="AI270" i="4"/>
  <c r="AI271" i="4"/>
  <c r="AI272" i="4"/>
  <c r="AI273" i="4"/>
  <c r="AI274" i="4"/>
  <c r="AI275" i="4"/>
  <c r="AI276" i="4"/>
  <c r="AI277" i="4"/>
  <c r="AI278" i="4"/>
  <c r="AI279" i="4"/>
  <c r="AI280" i="4"/>
  <c r="AI281" i="4"/>
  <c r="AI282" i="4"/>
  <c r="AI283" i="4"/>
  <c r="AI284" i="4"/>
  <c r="AI285" i="4"/>
  <c r="AI286" i="4"/>
  <c r="AI287" i="4"/>
  <c r="AI288" i="4"/>
  <c r="AI289" i="4"/>
  <c r="AI290" i="4"/>
  <c r="AI291" i="4"/>
  <c r="AI292" i="4"/>
  <c r="AI293" i="4"/>
  <c r="AI294" i="4"/>
  <c r="AI295" i="4"/>
  <c r="AI296" i="4"/>
  <c r="AI297" i="4"/>
  <c r="AI298" i="4"/>
  <c r="AI299" i="4"/>
  <c r="AI300" i="4"/>
  <c r="AI301" i="4"/>
  <c r="AI302" i="4"/>
  <c r="AI303" i="4"/>
  <c r="AI304" i="4"/>
  <c r="AI305" i="4"/>
  <c r="AI306" i="4"/>
  <c r="AI307" i="4"/>
  <c r="AI308" i="4"/>
  <c r="AI309" i="4"/>
  <c r="AI310" i="4"/>
  <c r="AI311" i="4"/>
  <c r="AI312" i="4"/>
  <c r="AI313" i="4"/>
  <c r="AI314" i="4"/>
  <c r="AI315" i="4"/>
  <c r="AI316" i="4"/>
  <c r="AI317" i="4"/>
  <c r="AI318" i="4"/>
  <c r="AI319" i="4"/>
  <c r="AI320" i="4"/>
  <c r="AI321" i="4"/>
  <c r="AI322" i="4"/>
  <c r="AI323" i="4"/>
  <c r="AI324" i="4"/>
  <c r="AI325" i="4"/>
  <c r="AI326" i="4"/>
  <c r="AI327" i="4"/>
  <c r="AI328" i="4"/>
  <c r="AI329" i="4"/>
  <c r="AI330" i="4"/>
  <c r="AI331" i="4"/>
  <c r="AI332" i="4"/>
  <c r="AI333" i="4"/>
  <c r="AI334" i="4"/>
  <c r="AI335" i="4"/>
  <c r="AI336" i="4"/>
  <c r="AI337" i="4"/>
  <c r="AI338" i="4"/>
  <c r="AI339" i="4"/>
  <c r="AI340" i="4"/>
  <c r="AI341" i="4"/>
  <c r="AI342" i="4"/>
  <c r="AI343" i="4"/>
  <c r="AI344" i="4"/>
  <c r="AI345" i="4"/>
  <c r="AI346" i="4"/>
  <c r="AI347" i="4"/>
  <c r="AI348" i="4"/>
  <c r="AI349" i="4"/>
  <c r="AI350" i="4"/>
  <c r="AI351" i="4"/>
  <c r="AI352" i="4"/>
  <c r="AI353" i="4"/>
  <c r="AI354" i="4"/>
  <c r="AI355" i="4"/>
  <c r="AI356" i="4"/>
  <c r="AI357" i="4"/>
  <c r="AI358" i="4"/>
  <c r="AI359" i="4"/>
  <c r="AI360" i="4"/>
  <c r="AI361" i="4"/>
  <c r="AI362" i="4"/>
  <c r="AI363" i="4"/>
  <c r="AI364" i="4"/>
  <c r="AI365" i="4"/>
  <c r="AI366" i="4"/>
  <c r="AI367" i="4"/>
  <c r="AI368" i="4"/>
  <c r="AI369" i="4"/>
  <c r="AI370" i="4"/>
  <c r="AI371" i="4"/>
  <c r="AI372" i="4"/>
  <c r="AI373" i="4"/>
  <c r="AI374" i="4"/>
  <c r="AI375" i="4"/>
  <c r="AI376" i="4"/>
  <c r="AI377" i="4"/>
  <c r="AI378" i="4"/>
  <c r="AI379" i="4"/>
  <c r="AI380" i="4"/>
  <c r="AI381" i="4"/>
  <c r="AI382" i="4"/>
  <c r="AI383" i="4"/>
  <c r="AI384" i="4"/>
  <c r="AI385" i="4"/>
  <c r="AI386" i="4"/>
  <c r="AI387" i="4"/>
  <c r="AI388" i="4"/>
  <c r="AI389" i="4"/>
  <c r="AI390" i="4"/>
  <c r="AI391" i="4"/>
  <c r="AI392" i="4"/>
  <c r="AI393" i="4"/>
  <c r="AI394" i="4"/>
  <c r="AI395" i="4"/>
  <c r="AI396" i="4"/>
  <c r="AI397" i="4"/>
  <c r="AI398" i="4"/>
  <c r="AI399" i="4"/>
  <c r="AI400" i="4"/>
  <c r="AI401" i="4"/>
  <c r="AI402" i="4"/>
  <c r="AI403" i="4"/>
  <c r="AI404" i="4"/>
  <c r="AI405" i="4"/>
  <c r="AI406" i="4"/>
  <c r="AI407" i="4"/>
  <c r="AI408" i="4"/>
  <c r="AI409" i="4"/>
  <c r="AI410" i="4"/>
  <c r="AI411" i="4"/>
  <c r="AI412" i="4"/>
  <c r="AI413" i="4"/>
  <c r="AI414" i="4"/>
  <c r="AI415" i="4"/>
  <c r="AI416" i="4"/>
  <c r="AI417" i="4"/>
  <c r="AI418" i="4"/>
  <c r="AI419" i="4"/>
  <c r="AI420" i="4"/>
  <c r="AI421" i="4"/>
  <c r="AI422" i="4"/>
  <c r="AI423" i="4"/>
  <c r="AI424" i="4"/>
  <c r="AI425" i="4"/>
  <c r="AI426" i="4"/>
  <c r="AI427" i="4"/>
  <c r="AI428" i="4"/>
  <c r="AI429" i="4"/>
  <c r="AI430" i="4"/>
  <c r="AI431" i="4"/>
  <c r="AI432" i="4"/>
  <c r="AI433" i="4"/>
  <c r="AI434" i="4"/>
  <c r="AI435" i="4"/>
  <c r="AI436" i="4"/>
  <c r="AI437" i="4"/>
  <c r="AI438" i="4"/>
  <c r="AI439" i="4"/>
  <c r="AI440" i="4"/>
  <c r="AI441" i="4"/>
  <c r="AI442" i="4"/>
  <c r="AI443" i="4"/>
  <c r="AI444" i="4"/>
  <c r="AI445" i="4"/>
  <c r="AI446" i="4"/>
  <c r="AI447" i="4"/>
  <c r="AI448" i="4"/>
  <c r="AI449" i="4"/>
  <c r="AI450" i="4"/>
  <c r="AI451" i="4"/>
  <c r="AI452" i="4"/>
  <c r="AI453" i="4"/>
  <c r="AI454" i="4"/>
  <c r="AI455" i="4"/>
  <c r="AI456" i="4"/>
  <c r="AI457" i="4"/>
  <c r="AI458" i="4"/>
  <c r="AI459" i="4"/>
  <c r="AI460" i="4"/>
  <c r="AI461" i="4"/>
  <c r="AI462" i="4"/>
  <c r="AI463" i="4"/>
  <c r="AI464" i="4"/>
  <c r="AI465" i="4"/>
  <c r="AI466" i="4"/>
  <c r="AI467" i="4"/>
  <c r="AI468" i="4"/>
  <c r="AI469" i="4"/>
  <c r="AI470" i="4"/>
  <c r="AI471" i="4"/>
  <c r="AI472" i="4"/>
  <c r="AI473" i="4"/>
  <c r="AI474" i="4"/>
  <c r="AI475" i="4"/>
  <c r="AI476" i="4"/>
  <c r="AI477" i="4"/>
  <c r="AI478" i="4"/>
  <c r="AI479" i="4"/>
  <c r="AI480" i="4"/>
  <c r="AI481" i="4"/>
  <c r="AI482" i="4"/>
  <c r="AI483" i="4"/>
  <c r="AI484" i="4"/>
  <c r="AI485" i="4"/>
  <c r="AI486" i="4"/>
  <c r="AI487" i="4"/>
  <c r="AI488" i="4"/>
  <c r="AI489" i="4"/>
  <c r="AI490" i="4"/>
  <c r="AI491" i="4"/>
  <c r="AI492" i="4"/>
  <c r="AI493" i="4"/>
  <c r="AI494" i="4"/>
  <c r="AI495" i="4"/>
  <c r="AI496" i="4"/>
  <c r="AI497" i="4"/>
  <c r="AI498" i="4"/>
  <c r="AI499" i="4"/>
  <c r="AI500" i="4"/>
  <c r="AI501" i="4"/>
  <c r="AI502" i="4"/>
  <c r="AI503" i="4"/>
  <c r="AI504" i="4"/>
  <c r="AI505" i="4"/>
  <c r="AI506" i="4"/>
  <c r="AI507" i="4"/>
  <c r="AI508" i="4"/>
  <c r="AI509" i="4"/>
  <c r="AI510" i="4"/>
  <c r="AI511" i="4"/>
  <c r="AI512" i="4"/>
  <c r="AI513" i="4"/>
  <c r="AI514" i="4"/>
  <c r="AI515" i="4"/>
  <c r="AI516" i="4"/>
  <c r="AI517" i="4"/>
  <c r="AI518" i="4"/>
  <c r="AI519" i="4"/>
  <c r="AI520" i="4"/>
  <c r="AI521" i="4"/>
  <c r="AI522" i="4"/>
  <c r="AI523" i="4"/>
  <c r="AI524" i="4"/>
  <c r="AI525" i="4"/>
  <c r="AI526" i="4"/>
  <c r="AI527" i="4"/>
  <c r="AI528" i="4"/>
  <c r="AI529" i="4"/>
  <c r="AI530" i="4"/>
  <c r="AI531" i="4"/>
  <c r="AI532" i="4"/>
  <c r="AI533" i="4"/>
  <c r="AI534" i="4"/>
  <c r="AI535" i="4"/>
  <c r="AI536" i="4"/>
  <c r="AI537" i="4"/>
  <c r="AI538" i="4"/>
  <c r="AI539" i="4"/>
  <c r="AI540" i="4"/>
  <c r="AI541" i="4"/>
  <c r="AI542" i="4"/>
  <c r="AI543" i="4"/>
  <c r="AI544" i="4"/>
  <c r="AI545" i="4"/>
  <c r="AI546" i="4"/>
  <c r="AI547" i="4"/>
  <c r="AI548" i="4"/>
  <c r="AI549" i="4"/>
  <c r="AI550" i="4"/>
  <c r="AI551" i="4"/>
  <c r="AI552" i="4"/>
  <c r="AI553" i="4"/>
  <c r="AI554" i="4"/>
  <c r="AI555" i="4"/>
  <c r="AI556" i="4"/>
  <c r="AI557" i="4"/>
  <c r="AI558" i="4"/>
  <c r="AI59" i="4"/>
  <c r="AH60" i="4"/>
  <c r="AH61" i="4"/>
  <c r="AH62" i="4"/>
  <c r="AH63" i="4"/>
  <c r="AH64" i="4"/>
  <c r="AH65" i="4"/>
  <c r="AH66" i="4"/>
  <c r="AH67" i="4"/>
  <c r="AH68" i="4"/>
  <c r="AH69" i="4"/>
  <c r="AH70" i="4"/>
  <c r="AH71" i="4"/>
  <c r="AH72" i="4"/>
  <c r="AH73" i="4"/>
  <c r="AH74" i="4"/>
  <c r="AH75" i="4"/>
  <c r="AH76" i="4"/>
  <c r="AH77" i="4"/>
  <c r="AH78" i="4"/>
  <c r="AH79" i="4"/>
  <c r="AH80" i="4"/>
  <c r="AH81" i="4"/>
  <c r="AH82" i="4"/>
  <c r="AH83" i="4"/>
  <c r="AH84" i="4"/>
  <c r="AH85" i="4"/>
  <c r="AH86" i="4"/>
  <c r="AH87" i="4"/>
  <c r="AH88" i="4"/>
  <c r="AH89" i="4"/>
  <c r="AH90" i="4"/>
  <c r="AH91" i="4"/>
  <c r="AH92" i="4"/>
  <c r="AH93" i="4"/>
  <c r="AH94" i="4"/>
  <c r="AH95" i="4"/>
  <c r="AH96" i="4"/>
  <c r="AH97" i="4"/>
  <c r="AH98" i="4"/>
  <c r="AH99" i="4"/>
  <c r="AH100" i="4"/>
  <c r="AH101" i="4"/>
  <c r="AH102" i="4"/>
  <c r="AH103" i="4"/>
  <c r="AH104" i="4"/>
  <c r="AH105" i="4"/>
  <c r="AH106" i="4"/>
  <c r="AH107" i="4"/>
  <c r="AH108" i="4"/>
  <c r="AH109" i="4"/>
  <c r="AH110" i="4"/>
  <c r="AH111" i="4"/>
  <c r="AH112" i="4"/>
  <c r="AH113" i="4"/>
  <c r="AH114" i="4"/>
  <c r="AH115" i="4"/>
  <c r="AH116" i="4"/>
  <c r="AH117" i="4"/>
  <c r="AH118" i="4"/>
  <c r="AH119" i="4"/>
  <c r="AH120" i="4"/>
  <c r="AH121" i="4"/>
  <c r="AH122" i="4"/>
  <c r="AH123" i="4"/>
  <c r="AH124" i="4"/>
  <c r="AH125" i="4"/>
  <c r="AH126" i="4"/>
  <c r="AH127" i="4"/>
  <c r="AH128" i="4"/>
  <c r="AH129" i="4"/>
  <c r="AH130" i="4"/>
  <c r="AH131" i="4"/>
  <c r="AH132" i="4"/>
  <c r="AH133" i="4"/>
  <c r="AH134" i="4"/>
  <c r="AH135" i="4"/>
  <c r="AH136" i="4"/>
  <c r="AH137" i="4"/>
  <c r="AH138" i="4"/>
  <c r="AH139" i="4"/>
  <c r="AH140" i="4"/>
  <c r="AH141" i="4"/>
  <c r="AH142" i="4"/>
  <c r="AH143" i="4"/>
  <c r="AH144" i="4"/>
  <c r="AH145" i="4"/>
  <c r="AH146" i="4"/>
  <c r="AH147" i="4"/>
  <c r="AH148" i="4"/>
  <c r="AH149" i="4"/>
  <c r="AH150" i="4"/>
  <c r="AH151" i="4"/>
  <c r="AH152" i="4"/>
  <c r="AH153" i="4"/>
  <c r="AH154" i="4"/>
  <c r="AH155" i="4"/>
  <c r="AH156" i="4"/>
  <c r="AH157" i="4"/>
  <c r="AH158" i="4"/>
  <c r="AH159" i="4"/>
  <c r="AH160" i="4"/>
  <c r="AH161" i="4"/>
  <c r="AH162" i="4"/>
  <c r="AH163" i="4"/>
  <c r="AH164" i="4"/>
  <c r="AH165" i="4"/>
  <c r="AH166" i="4"/>
  <c r="AH167" i="4"/>
  <c r="AH168" i="4"/>
  <c r="AH169" i="4"/>
  <c r="AH170" i="4"/>
  <c r="AH171" i="4"/>
  <c r="AH172" i="4"/>
  <c r="AH173" i="4"/>
  <c r="AH174" i="4"/>
  <c r="AH175" i="4"/>
  <c r="AH176" i="4"/>
  <c r="AH177" i="4"/>
  <c r="AH178" i="4"/>
  <c r="AH179" i="4"/>
  <c r="AH180" i="4"/>
  <c r="AH181" i="4"/>
  <c r="AH182" i="4"/>
  <c r="AH183" i="4"/>
  <c r="AH184" i="4"/>
  <c r="AH185" i="4"/>
  <c r="AH186" i="4"/>
  <c r="AH187" i="4"/>
  <c r="AH188" i="4"/>
  <c r="AH189" i="4"/>
  <c r="AH190" i="4"/>
  <c r="AH191" i="4"/>
  <c r="AH192" i="4"/>
  <c r="AH193" i="4"/>
  <c r="AH194" i="4"/>
  <c r="AH195" i="4"/>
  <c r="AH196" i="4"/>
  <c r="AH197" i="4"/>
  <c r="AH198" i="4"/>
  <c r="AH199" i="4"/>
  <c r="AH200" i="4"/>
  <c r="AH201" i="4"/>
  <c r="AH202" i="4"/>
  <c r="AH203" i="4"/>
  <c r="AH204" i="4"/>
  <c r="AH205" i="4"/>
  <c r="AH206" i="4"/>
  <c r="AH207" i="4"/>
  <c r="AH208" i="4"/>
  <c r="AH209" i="4"/>
  <c r="AH210" i="4"/>
  <c r="AH211" i="4"/>
  <c r="AH212" i="4"/>
  <c r="AH213" i="4"/>
  <c r="AH214" i="4"/>
  <c r="AH215" i="4"/>
  <c r="AH216" i="4"/>
  <c r="AH217" i="4"/>
  <c r="AH218" i="4"/>
  <c r="AH219" i="4"/>
  <c r="AH220" i="4"/>
  <c r="AH221" i="4"/>
  <c r="AH222" i="4"/>
  <c r="AH223" i="4"/>
  <c r="AH224" i="4"/>
  <c r="AH225" i="4"/>
  <c r="AH226" i="4"/>
  <c r="AH227" i="4"/>
  <c r="AH228" i="4"/>
  <c r="AH229" i="4"/>
  <c r="AH230" i="4"/>
  <c r="AH231" i="4"/>
  <c r="AH232" i="4"/>
  <c r="AH233" i="4"/>
  <c r="AH234" i="4"/>
  <c r="AH235" i="4"/>
  <c r="AH236" i="4"/>
  <c r="AH237" i="4"/>
  <c r="AH238" i="4"/>
  <c r="AH239" i="4"/>
  <c r="AH240" i="4"/>
  <c r="AH241" i="4"/>
  <c r="AH242" i="4"/>
  <c r="AH243" i="4"/>
  <c r="AH244" i="4"/>
  <c r="AH245" i="4"/>
  <c r="AH246" i="4"/>
  <c r="AH247" i="4"/>
  <c r="AH248" i="4"/>
  <c r="AH249" i="4"/>
  <c r="AH250" i="4"/>
  <c r="AH251" i="4"/>
  <c r="AH252" i="4"/>
  <c r="AH253" i="4"/>
  <c r="AH254" i="4"/>
  <c r="AH255" i="4"/>
  <c r="AH256" i="4"/>
  <c r="AH257" i="4"/>
  <c r="AH258" i="4"/>
  <c r="AH259" i="4"/>
  <c r="AH260" i="4"/>
  <c r="AH261" i="4"/>
  <c r="AH262" i="4"/>
  <c r="AH263" i="4"/>
  <c r="AH264" i="4"/>
  <c r="AH265" i="4"/>
  <c r="AH266" i="4"/>
  <c r="AH267" i="4"/>
  <c r="AH268" i="4"/>
  <c r="AH269" i="4"/>
  <c r="AH270" i="4"/>
  <c r="AH271" i="4"/>
  <c r="AH272" i="4"/>
  <c r="AH273" i="4"/>
  <c r="AH274" i="4"/>
  <c r="AH275" i="4"/>
  <c r="AH276" i="4"/>
  <c r="AH277" i="4"/>
  <c r="AH278" i="4"/>
  <c r="AH279" i="4"/>
  <c r="AH280" i="4"/>
  <c r="AH281" i="4"/>
  <c r="AH282" i="4"/>
  <c r="AH283" i="4"/>
  <c r="AH284" i="4"/>
  <c r="AH285" i="4"/>
  <c r="AH286" i="4"/>
  <c r="AH287" i="4"/>
  <c r="AH288" i="4"/>
  <c r="AH289" i="4"/>
  <c r="AH290" i="4"/>
  <c r="AH291" i="4"/>
  <c r="AH292" i="4"/>
  <c r="AH293" i="4"/>
  <c r="AH294" i="4"/>
  <c r="AH295" i="4"/>
  <c r="AH296" i="4"/>
  <c r="AH297" i="4"/>
  <c r="AH298" i="4"/>
  <c r="AH299" i="4"/>
  <c r="AH300" i="4"/>
  <c r="AH301" i="4"/>
  <c r="AH302" i="4"/>
  <c r="AH303" i="4"/>
  <c r="AH304" i="4"/>
  <c r="AH305" i="4"/>
  <c r="AH306" i="4"/>
  <c r="AH307" i="4"/>
  <c r="AH308" i="4"/>
  <c r="AH309" i="4"/>
  <c r="AH310" i="4"/>
  <c r="AH311" i="4"/>
  <c r="AH312" i="4"/>
  <c r="AH313" i="4"/>
  <c r="AH314" i="4"/>
  <c r="AH315" i="4"/>
  <c r="AH316" i="4"/>
  <c r="AH317" i="4"/>
  <c r="AH318" i="4"/>
  <c r="AH319" i="4"/>
  <c r="AH320" i="4"/>
  <c r="AH321" i="4"/>
  <c r="AH322" i="4"/>
  <c r="AH323" i="4"/>
  <c r="AH324" i="4"/>
  <c r="AH325" i="4"/>
  <c r="AH326" i="4"/>
  <c r="AH327" i="4"/>
  <c r="AH328" i="4"/>
  <c r="AH329" i="4"/>
  <c r="AH330" i="4"/>
  <c r="AH331" i="4"/>
  <c r="AH332" i="4"/>
  <c r="AH333" i="4"/>
  <c r="AH334" i="4"/>
  <c r="AH335" i="4"/>
  <c r="AH336" i="4"/>
  <c r="AH337" i="4"/>
  <c r="AH338" i="4"/>
  <c r="AH339" i="4"/>
  <c r="AH340" i="4"/>
  <c r="AH341" i="4"/>
  <c r="AH342" i="4"/>
  <c r="AH343" i="4"/>
  <c r="AH344" i="4"/>
  <c r="AH345" i="4"/>
  <c r="AH346" i="4"/>
  <c r="AH347" i="4"/>
  <c r="AH348" i="4"/>
  <c r="AH349" i="4"/>
  <c r="AH350" i="4"/>
  <c r="AH351" i="4"/>
  <c r="AH352" i="4"/>
  <c r="AH353" i="4"/>
  <c r="AH354" i="4"/>
  <c r="AH355" i="4"/>
  <c r="AH356" i="4"/>
  <c r="AH357" i="4"/>
  <c r="AH358" i="4"/>
  <c r="AH359" i="4"/>
  <c r="AH360" i="4"/>
  <c r="AH361" i="4"/>
  <c r="AH362" i="4"/>
  <c r="AH363" i="4"/>
  <c r="AH364" i="4"/>
  <c r="AH365" i="4"/>
  <c r="AH366" i="4"/>
  <c r="AH367" i="4"/>
  <c r="AH368" i="4"/>
  <c r="AH369" i="4"/>
  <c r="AH370" i="4"/>
  <c r="AH371" i="4"/>
  <c r="AH372" i="4"/>
  <c r="AH373" i="4"/>
  <c r="AH374" i="4"/>
  <c r="AH375" i="4"/>
  <c r="AH376" i="4"/>
  <c r="AH377" i="4"/>
  <c r="AH378" i="4"/>
  <c r="AH379" i="4"/>
  <c r="AH380" i="4"/>
  <c r="AH381" i="4"/>
  <c r="AH382" i="4"/>
  <c r="AH383" i="4"/>
  <c r="AH384" i="4"/>
  <c r="AH385" i="4"/>
  <c r="AH386" i="4"/>
  <c r="AH387" i="4"/>
  <c r="AH388" i="4"/>
  <c r="AH389" i="4"/>
  <c r="AH390" i="4"/>
  <c r="AH391" i="4"/>
  <c r="AH392" i="4"/>
  <c r="AH393" i="4"/>
  <c r="AH394" i="4"/>
  <c r="AH395" i="4"/>
  <c r="AH396" i="4"/>
  <c r="AH397" i="4"/>
  <c r="AH398" i="4"/>
  <c r="AH399" i="4"/>
  <c r="AH400" i="4"/>
  <c r="AH401" i="4"/>
  <c r="AH402" i="4"/>
  <c r="AH403" i="4"/>
  <c r="AH404" i="4"/>
  <c r="AH405" i="4"/>
  <c r="AH406" i="4"/>
  <c r="AH407" i="4"/>
  <c r="AH408" i="4"/>
  <c r="AH409" i="4"/>
  <c r="AH410" i="4"/>
  <c r="AH411" i="4"/>
  <c r="AH412" i="4"/>
  <c r="AH413" i="4"/>
  <c r="AH414" i="4"/>
  <c r="AH415" i="4"/>
  <c r="AH416" i="4"/>
  <c r="AH417" i="4"/>
  <c r="AH418" i="4"/>
  <c r="AH419" i="4"/>
  <c r="AH420" i="4"/>
  <c r="AH421" i="4"/>
  <c r="AH422" i="4"/>
  <c r="AH423" i="4"/>
  <c r="AH424" i="4"/>
  <c r="AH425" i="4"/>
  <c r="AH426" i="4"/>
  <c r="AH427" i="4"/>
  <c r="AH428" i="4"/>
  <c r="AH429" i="4"/>
  <c r="AH430" i="4"/>
  <c r="AH431" i="4"/>
  <c r="AH432" i="4"/>
  <c r="AH433" i="4"/>
  <c r="AH434" i="4"/>
  <c r="AH435" i="4"/>
  <c r="AH436" i="4"/>
  <c r="AH437" i="4"/>
  <c r="AH438" i="4"/>
  <c r="AH439" i="4"/>
  <c r="AH440" i="4"/>
  <c r="AH441" i="4"/>
  <c r="AH442" i="4"/>
  <c r="AH443" i="4"/>
  <c r="AH444" i="4"/>
  <c r="AH445" i="4"/>
  <c r="AH446" i="4"/>
  <c r="AH447" i="4"/>
  <c r="AH448" i="4"/>
  <c r="AH449" i="4"/>
  <c r="AH450" i="4"/>
  <c r="AH451" i="4"/>
  <c r="AH452" i="4"/>
  <c r="AH453" i="4"/>
  <c r="AH454" i="4"/>
  <c r="AH455" i="4"/>
  <c r="AH456" i="4"/>
  <c r="AH457" i="4"/>
  <c r="AH458" i="4"/>
  <c r="AH459" i="4"/>
  <c r="AH460" i="4"/>
  <c r="AH461" i="4"/>
  <c r="AH462" i="4"/>
  <c r="AH463" i="4"/>
  <c r="AH464" i="4"/>
  <c r="AH465" i="4"/>
  <c r="AH466" i="4"/>
  <c r="AH467" i="4"/>
  <c r="AH468" i="4"/>
  <c r="AH469" i="4"/>
  <c r="AH470" i="4"/>
  <c r="AH471" i="4"/>
  <c r="AH472" i="4"/>
  <c r="AH473" i="4"/>
  <c r="AH474" i="4"/>
  <c r="AH475" i="4"/>
  <c r="AH476" i="4"/>
  <c r="AH477" i="4"/>
  <c r="AH478" i="4"/>
  <c r="AH479" i="4"/>
  <c r="AH480" i="4"/>
  <c r="AH481" i="4"/>
  <c r="AH482" i="4"/>
  <c r="AH483" i="4"/>
  <c r="AH484" i="4"/>
  <c r="AH485" i="4"/>
  <c r="AH486" i="4"/>
  <c r="AH487" i="4"/>
  <c r="AH488" i="4"/>
  <c r="AH489" i="4"/>
  <c r="AH490" i="4"/>
  <c r="AH491" i="4"/>
  <c r="AH492" i="4"/>
  <c r="AH493" i="4"/>
  <c r="AH494" i="4"/>
  <c r="AH495" i="4"/>
  <c r="AH496" i="4"/>
  <c r="AH497" i="4"/>
  <c r="AH498" i="4"/>
  <c r="AH499" i="4"/>
  <c r="AH500" i="4"/>
  <c r="AH501" i="4"/>
  <c r="AH502" i="4"/>
  <c r="AH503" i="4"/>
  <c r="AH504" i="4"/>
  <c r="AH505" i="4"/>
  <c r="AH506" i="4"/>
  <c r="AH507" i="4"/>
  <c r="AH508" i="4"/>
  <c r="AH509" i="4"/>
  <c r="AH510" i="4"/>
  <c r="AH511" i="4"/>
  <c r="AH512" i="4"/>
  <c r="AH513" i="4"/>
  <c r="AH514" i="4"/>
  <c r="AH515" i="4"/>
  <c r="AH516" i="4"/>
  <c r="AH517" i="4"/>
  <c r="AH518" i="4"/>
  <c r="AH519" i="4"/>
  <c r="AH520" i="4"/>
  <c r="AH521" i="4"/>
  <c r="AH522" i="4"/>
  <c r="AH523" i="4"/>
  <c r="AH524" i="4"/>
  <c r="AH525" i="4"/>
  <c r="AH526" i="4"/>
  <c r="AH527" i="4"/>
  <c r="AH528" i="4"/>
  <c r="AH529" i="4"/>
  <c r="AH530" i="4"/>
  <c r="AH531" i="4"/>
  <c r="AH532" i="4"/>
  <c r="AH533" i="4"/>
  <c r="AH534" i="4"/>
  <c r="AH535" i="4"/>
  <c r="AH536" i="4"/>
  <c r="AH537" i="4"/>
  <c r="AH538" i="4"/>
  <c r="AH539" i="4"/>
  <c r="AH540" i="4"/>
  <c r="AH541" i="4"/>
  <c r="AH542" i="4"/>
  <c r="AH543" i="4"/>
  <c r="AH544" i="4"/>
  <c r="AH545" i="4"/>
  <c r="AH546" i="4"/>
  <c r="AH547" i="4"/>
  <c r="AH548" i="4"/>
  <c r="AH549" i="4"/>
  <c r="AH550" i="4"/>
  <c r="AH551" i="4"/>
  <c r="AH552" i="4"/>
  <c r="AH553" i="4"/>
  <c r="AH554" i="4"/>
  <c r="AH555" i="4"/>
  <c r="AH556" i="4"/>
  <c r="AH557" i="4"/>
  <c r="AH558" i="4"/>
  <c r="AH59" i="4"/>
  <c r="AG60" i="4"/>
  <c r="AG61" i="4"/>
  <c r="AG62" i="4"/>
  <c r="AG63" i="4"/>
  <c r="AG64" i="4"/>
  <c r="AG65" i="4"/>
  <c r="AG66" i="4"/>
  <c r="AG67" i="4"/>
  <c r="AG68" i="4"/>
  <c r="AG69" i="4"/>
  <c r="AG70" i="4"/>
  <c r="AG71" i="4"/>
  <c r="AG72" i="4"/>
  <c r="AG73" i="4"/>
  <c r="AG74" i="4"/>
  <c r="AG75" i="4"/>
  <c r="AG76" i="4"/>
  <c r="AG77" i="4"/>
  <c r="AG78" i="4"/>
  <c r="AG79" i="4"/>
  <c r="AG80" i="4"/>
  <c r="AG81" i="4"/>
  <c r="AG82" i="4"/>
  <c r="AG83" i="4"/>
  <c r="AG84" i="4"/>
  <c r="AG85" i="4"/>
  <c r="AG86" i="4"/>
  <c r="AG87" i="4"/>
  <c r="AG88" i="4"/>
  <c r="AG89" i="4"/>
  <c r="AG90" i="4"/>
  <c r="AG91" i="4"/>
  <c r="AG92" i="4"/>
  <c r="AG93" i="4"/>
  <c r="AG94" i="4"/>
  <c r="AG95" i="4"/>
  <c r="AG96" i="4"/>
  <c r="AG97" i="4"/>
  <c r="AG98" i="4"/>
  <c r="AG99" i="4"/>
  <c r="AG100" i="4"/>
  <c r="AG101" i="4"/>
  <c r="AG102" i="4"/>
  <c r="AG103" i="4"/>
  <c r="AG104" i="4"/>
  <c r="AG105" i="4"/>
  <c r="AG106" i="4"/>
  <c r="AG107" i="4"/>
  <c r="AG108" i="4"/>
  <c r="AG109" i="4"/>
  <c r="AG110" i="4"/>
  <c r="AG111" i="4"/>
  <c r="AG112" i="4"/>
  <c r="AG113" i="4"/>
  <c r="AG114" i="4"/>
  <c r="AG115" i="4"/>
  <c r="AG116" i="4"/>
  <c r="AG117" i="4"/>
  <c r="AG118" i="4"/>
  <c r="AG119" i="4"/>
  <c r="AG120" i="4"/>
  <c r="AG121" i="4"/>
  <c r="AG122" i="4"/>
  <c r="AG123" i="4"/>
  <c r="AG124" i="4"/>
  <c r="AG125" i="4"/>
  <c r="AG126" i="4"/>
  <c r="AG127" i="4"/>
  <c r="AG128" i="4"/>
  <c r="AG129" i="4"/>
  <c r="AG130" i="4"/>
  <c r="AG131" i="4"/>
  <c r="AG132" i="4"/>
  <c r="AG133" i="4"/>
  <c r="AG134" i="4"/>
  <c r="AG135" i="4"/>
  <c r="AG136" i="4"/>
  <c r="AG137" i="4"/>
  <c r="AG138" i="4"/>
  <c r="AG139" i="4"/>
  <c r="AG140" i="4"/>
  <c r="AG141" i="4"/>
  <c r="AG142" i="4"/>
  <c r="AG143" i="4"/>
  <c r="AG144" i="4"/>
  <c r="AG145" i="4"/>
  <c r="AG146" i="4"/>
  <c r="AG147" i="4"/>
  <c r="AG148" i="4"/>
  <c r="AG149" i="4"/>
  <c r="AG150" i="4"/>
  <c r="AG151" i="4"/>
  <c r="AG152" i="4"/>
  <c r="AG153" i="4"/>
  <c r="AG154" i="4"/>
  <c r="AG155" i="4"/>
  <c r="AG156" i="4"/>
  <c r="AG157" i="4"/>
  <c r="AG158" i="4"/>
  <c r="AG159" i="4"/>
  <c r="AG160" i="4"/>
  <c r="AG161" i="4"/>
  <c r="AG162" i="4"/>
  <c r="AG163" i="4"/>
  <c r="AG164" i="4"/>
  <c r="AG165" i="4"/>
  <c r="AG166" i="4"/>
  <c r="AG167" i="4"/>
  <c r="AG168" i="4"/>
  <c r="AG169" i="4"/>
  <c r="AG170" i="4"/>
  <c r="AG171" i="4"/>
  <c r="AG172" i="4"/>
  <c r="AG173" i="4"/>
  <c r="AG174" i="4"/>
  <c r="AG175" i="4"/>
  <c r="AG176" i="4"/>
  <c r="AG177" i="4"/>
  <c r="AG178" i="4"/>
  <c r="AG179" i="4"/>
  <c r="AG180" i="4"/>
  <c r="AG181" i="4"/>
  <c r="AG182" i="4"/>
  <c r="AG183" i="4"/>
  <c r="AG184" i="4"/>
  <c r="AG185" i="4"/>
  <c r="AG186" i="4"/>
  <c r="AG187" i="4"/>
  <c r="AG188" i="4"/>
  <c r="AG189" i="4"/>
  <c r="AG190" i="4"/>
  <c r="AG191" i="4"/>
  <c r="AG192" i="4"/>
  <c r="AG193" i="4"/>
  <c r="AG194" i="4"/>
  <c r="AG195" i="4"/>
  <c r="AG196" i="4"/>
  <c r="AG197" i="4"/>
  <c r="AG198" i="4"/>
  <c r="AG199" i="4"/>
  <c r="AG200" i="4"/>
  <c r="AG201" i="4"/>
  <c r="AG202" i="4"/>
  <c r="AG203" i="4"/>
  <c r="AG204" i="4"/>
  <c r="AG205" i="4"/>
  <c r="AG206" i="4"/>
  <c r="AG207" i="4"/>
  <c r="AG208" i="4"/>
  <c r="AG209" i="4"/>
  <c r="AG210" i="4"/>
  <c r="AG211" i="4"/>
  <c r="AG212" i="4"/>
  <c r="AG213" i="4"/>
  <c r="AG214" i="4"/>
  <c r="AG215" i="4"/>
  <c r="AG216" i="4"/>
  <c r="AG217" i="4"/>
  <c r="AG218" i="4"/>
  <c r="AG219" i="4"/>
  <c r="AG220" i="4"/>
  <c r="AG221" i="4"/>
  <c r="AG222" i="4"/>
  <c r="AG223" i="4"/>
  <c r="AG224" i="4"/>
  <c r="AG225" i="4"/>
  <c r="AG226" i="4"/>
  <c r="AG227" i="4"/>
  <c r="AG228" i="4"/>
  <c r="AG229" i="4"/>
  <c r="AG230" i="4"/>
  <c r="AG231" i="4"/>
  <c r="AG232" i="4"/>
  <c r="AG233" i="4"/>
  <c r="AG234" i="4"/>
  <c r="AG235" i="4"/>
  <c r="AG236" i="4"/>
  <c r="AG237" i="4"/>
  <c r="AG238" i="4"/>
  <c r="AG239" i="4"/>
  <c r="AG240" i="4"/>
  <c r="AG241" i="4"/>
  <c r="AG242" i="4"/>
  <c r="AG243" i="4"/>
  <c r="AG244" i="4"/>
  <c r="AG245" i="4"/>
  <c r="AG246" i="4"/>
  <c r="AG247" i="4"/>
  <c r="AG248" i="4"/>
  <c r="AG249" i="4"/>
  <c r="AG250" i="4"/>
  <c r="AG251" i="4"/>
  <c r="AG252" i="4"/>
  <c r="AG253" i="4"/>
  <c r="AG254" i="4"/>
  <c r="AG255" i="4"/>
  <c r="AG256" i="4"/>
  <c r="AG257" i="4"/>
  <c r="AG258" i="4"/>
  <c r="AG259" i="4"/>
  <c r="AG260" i="4"/>
  <c r="AG261" i="4"/>
  <c r="AG262" i="4"/>
  <c r="AG263" i="4"/>
  <c r="AG264" i="4"/>
  <c r="AG265" i="4"/>
  <c r="AG266" i="4"/>
  <c r="AG267" i="4"/>
  <c r="AG268" i="4"/>
  <c r="AG269" i="4"/>
  <c r="AG270" i="4"/>
  <c r="AG271" i="4"/>
  <c r="AG272" i="4"/>
  <c r="AG273" i="4"/>
  <c r="AG274" i="4"/>
  <c r="AG275" i="4"/>
  <c r="AG276" i="4"/>
  <c r="AG277" i="4"/>
  <c r="AG278" i="4"/>
  <c r="AG279" i="4"/>
  <c r="AG280" i="4"/>
  <c r="AG281" i="4"/>
  <c r="AG282" i="4"/>
  <c r="AG283" i="4"/>
  <c r="AG284" i="4"/>
  <c r="AG285" i="4"/>
  <c r="AG286" i="4"/>
  <c r="AG287" i="4"/>
  <c r="AG288" i="4"/>
  <c r="AG289" i="4"/>
  <c r="AG290" i="4"/>
  <c r="AG291" i="4"/>
  <c r="AG292" i="4"/>
  <c r="AG293" i="4"/>
  <c r="AG294" i="4"/>
  <c r="AG295" i="4"/>
  <c r="AG296" i="4"/>
  <c r="AG297" i="4"/>
  <c r="AG298" i="4"/>
  <c r="AG299" i="4"/>
  <c r="AG300" i="4"/>
  <c r="AG301" i="4"/>
  <c r="AG302" i="4"/>
  <c r="AG303" i="4"/>
  <c r="AG304" i="4"/>
  <c r="AG305" i="4"/>
  <c r="AG306" i="4"/>
  <c r="AG307" i="4"/>
  <c r="AG308" i="4"/>
  <c r="AG309" i="4"/>
  <c r="AG310" i="4"/>
  <c r="AG311" i="4"/>
  <c r="AG312" i="4"/>
  <c r="AG313" i="4"/>
  <c r="AG314" i="4"/>
  <c r="AG315" i="4"/>
  <c r="AG316" i="4"/>
  <c r="AG317" i="4"/>
  <c r="AG318" i="4"/>
  <c r="AG319" i="4"/>
  <c r="AG320" i="4"/>
  <c r="AG321" i="4"/>
  <c r="AG322" i="4"/>
  <c r="AG323" i="4"/>
  <c r="AG324" i="4"/>
  <c r="AG325" i="4"/>
  <c r="AG326" i="4"/>
  <c r="AG327" i="4"/>
  <c r="AG328" i="4"/>
  <c r="AG329" i="4"/>
  <c r="AG330" i="4"/>
  <c r="AG331" i="4"/>
  <c r="AG332" i="4"/>
  <c r="AG333" i="4"/>
  <c r="AG334" i="4"/>
  <c r="AG335" i="4"/>
  <c r="AG336" i="4"/>
  <c r="AG337" i="4"/>
  <c r="AG338" i="4"/>
  <c r="AG339" i="4"/>
  <c r="AG340" i="4"/>
  <c r="AG341" i="4"/>
  <c r="AG342" i="4"/>
  <c r="AG343" i="4"/>
  <c r="AG344" i="4"/>
  <c r="AG345" i="4"/>
  <c r="AG346" i="4"/>
  <c r="AG347" i="4"/>
  <c r="AG348" i="4"/>
  <c r="AG349" i="4"/>
  <c r="AG350" i="4"/>
  <c r="AG351" i="4"/>
  <c r="AG352" i="4"/>
  <c r="AG353" i="4"/>
  <c r="AG354" i="4"/>
  <c r="AG355" i="4"/>
  <c r="AG356" i="4"/>
  <c r="AG357" i="4"/>
  <c r="AG358" i="4"/>
  <c r="AG359" i="4"/>
  <c r="AG360" i="4"/>
  <c r="AG361" i="4"/>
  <c r="AG362" i="4"/>
  <c r="AG363" i="4"/>
  <c r="AG364" i="4"/>
  <c r="AG365" i="4"/>
  <c r="AG366" i="4"/>
  <c r="AG367" i="4"/>
  <c r="AG368" i="4"/>
  <c r="AG369" i="4"/>
  <c r="AG370" i="4"/>
  <c r="AG371" i="4"/>
  <c r="AG372" i="4"/>
  <c r="AG373" i="4"/>
  <c r="AG374" i="4"/>
  <c r="AG375" i="4"/>
  <c r="AG376" i="4"/>
  <c r="AG377" i="4"/>
  <c r="AG378" i="4"/>
  <c r="AG379" i="4"/>
  <c r="AG380" i="4"/>
  <c r="AG381" i="4"/>
  <c r="AG382" i="4"/>
  <c r="AG383" i="4"/>
  <c r="AG384" i="4"/>
  <c r="AG385" i="4"/>
  <c r="AG386" i="4"/>
  <c r="AG387" i="4"/>
  <c r="AG388" i="4"/>
  <c r="AG389" i="4"/>
  <c r="AG390" i="4"/>
  <c r="AG391" i="4"/>
  <c r="AG392" i="4"/>
  <c r="AG393" i="4"/>
  <c r="AG394" i="4"/>
  <c r="AG395" i="4"/>
  <c r="AG396" i="4"/>
  <c r="AG397" i="4"/>
  <c r="AG398" i="4"/>
  <c r="AG399" i="4"/>
  <c r="AG400" i="4"/>
  <c r="AG401" i="4"/>
  <c r="AG402" i="4"/>
  <c r="AG403" i="4"/>
  <c r="AG404" i="4"/>
  <c r="AG405" i="4"/>
  <c r="AG406" i="4"/>
  <c r="AG407" i="4"/>
  <c r="AG408" i="4"/>
  <c r="AG409" i="4"/>
  <c r="AG410" i="4"/>
  <c r="AG411" i="4"/>
  <c r="AG412" i="4"/>
  <c r="AG413" i="4"/>
  <c r="AG414" i="4"/>
  <c r="AG415" i="4"/>
  <c r="AG416" i="4"/>
  <c r="AG417" i="4"/>
  <c r="AG418" i="4"/>
  <c r="AG419" i="4"/>
  <c r="AG420" i="4"/>
  <c r="AG421" i="4"/>
  <c r="AG422" i="4"/>
  <c r="AG423" i="4"/>
  <c r="AG424" i="4"/>
  <c r="AG425" i="4"/>
  <c r="AG426" i="4"/>
  <c r="AG427" i="4"/>
  <c r="AG428" i="4"/>
  <c r="AG429" i="4"/>
  <c r="AG430" i="4"/>
  <c r="AG431" i="4"/>
  <c r="AG432" i="4"/>
  <c r="AG433" i="4"/>
  <c r="AG434" i="4"/>
  <c r="AG435" i="4"/>
  <c r="AG436" i="4"/>
  <c r="AG437" i="4"/>
  <c r="AG438" i="4"/>
  <c r="AG439" i="4"/>
  <c r="AG440" i="4"/>
  <c r="AG441" i="4"/>
  <c r="AG442" i="4"/>
  <c r="AG443" i="4"/>
  <c r="AG444" i="4"/>
  <c r="AG445" i="4"/>
  <c r="AG446" i="4"/>
  <c r="AG447" i="4"/>
  <c r="AG448" i="4"/>
  <c r="AG449" i="4"/>
  <c r="AG450" i="4"/>
  <c r="AG451" i="4"/>
  <c r="AG452" i="4"/>
  <c r="AG453" i="4"/>
  <c r="AG454" i="4"/>
  <c r="AG455" i="4"/>
  <c r="AG456" i="4"/>
  <c r="AG457" i="4"/>
  <c r="AG458" i="4"/>
  <c r="AG459" i="4"/>
  <c r="AG460" i="4"/>
  <c r="AG461" i="4"/>
  <c r="AG462" i="4"/>
  <c r="AG463" i="4"/>
  <c r="AG464" i="4"/>
  <c r="AG465" i="4"/>
  <c r="AG466" i="4"/>
  <c r="AG467" i="4"/>
  <c r="AG468" i="4"/>
  <c r="AG469" i="4"/>
  <c r="AG470" i="4"/>
  <c r="AG471" i="4"/>
  <c r="AG472" i="4"/>
  <c r="AG473" i="4"/>
  <c r="AG474" i="4"/>
  <c r="AG475" i="4"/>
  <c r="AG476" i="4"/>
  <c r="AG477" i="4"/>
  <c r="AG478" i="4"/>
  <c r="AG479" i="4"/>
  <c r="AG480" i="4"/>
  <c r="AG481" i="4"/>
  <c r="AG482" i="4"/>
  <c r="AG483" i="4"/>
  <c r="AG484" i="4"/>
  <c r="AG485" i="4"/>
  <c r="AG486" i="4"/>
  <c r="AG487" i="4"/>
  <c r="AG488" i="4"/>
  <c r="AG489" i="4"/>
  <c r="AG490" i="4"/>
  <c r="AG491" i="4"/>
  <c r="AG492" i="4"/>
  <c r="AG493" i="4"/>
  <c r="AG494" i="4"/>
  <c r="AG495" i="4"/>
  <c r="AG496" i="4"/>
  <c r="AG497" i="4"/>
  <c r="AG498" i="4"/>
  <c r="AG499" i="4"/>
  <c r="AG500" i="4"/>
  <c r="AG501" i="4"/>
  <c r="AG502" i="4"/>
  <c r="AG503" i="4"/>
  <c r="AG504" i="4"/>
  <c r="AG505" i="4"/>
  <c r="AG506" i="4"/>
  <c r="AG507" i="4"/>
  <c r="AG508" i="4"/>
  <c r="AG509" i="4"/>
  <c r="AG510" i="4"/>
  <c r="AG511" i="4"/>
  <c r="AG512" i="4"/>
  <c r="AG513" i="4"/>
  <c r="AG514" i="4"/>
  <c r="AG515" i="4"/>
  <c r="AG516" i="4"/>
  <c r="AG517" i="4"/>
  <c r="AG518" i="4"/>
  <c r="AG519" i="4"/>
  <c r="AG520" i="4"/>
  <c r="AG521" i="4"/>
  <c r="AG522" i="4"/>
  <c r="AG523" i="4"/>
  <c r="AG524" i="4"/>
  <c r="AG525" i="4"/>
  <c r="AG526" i="4"/>
  <c r="AG527" i="4"/>
  <c r="AG528" i="4"/>
  <c r="AG529" i="4"/>
  <c r="AG530" i="4"/>
  <c r="AG531" i="4"/>
  <c r="AG532" i="4"/>
  <c r="AG533" i="4"/>
  <c r="AG534" i="4"/>
  <c r="AG535" i="4"/>
  <c r="AG536" i="4"/>
  <c r="AG537" i="4"/>
  <c r="AG538" i="4"/>
  <c r="AG539" i="4"/>
  <c r="AG540" i="4"/>
  <c r="AG541" i="4"/>
  <c r="AG542" i="4"/>
  <c r="AG543" i="4"/>
  <c r="AG544" i="4"/>
  <c r="AG545" i="4"/>
  <c r="AG546" i="4"/>
  <c r="AG547" i="4"/>
  <c r="AG548" i="4"/>
  <c r="AG549" i="4"/>
  <c r="AG550" i="4"/>
  <c r="AG551" i="4"/>
  <c r="AG552" i="4"/>
  <c r="AG553" i="4"/>
  <c r="AG554" i="4"/>
  <c r="AG555" i="4"/>
  <c r="AG556" i="4"/>
  <c r="AG557" i="4"/>
  <c r="AG558" i="4"/>
  <c r="AG59" i="4"/>
  <c r="AF60" i="4"/>
  <c r="AF61" i="4"/>
  <c r="AF62" i="4"/>
  <c r="AF63" i="4"/>
  <c r="AF64" i="4"/>
  <c r="AF65" i="4"/>
  <c r="AF66" i="4"/>
  <c r="AF67" i="4"/>
  <c r="AF68" i="4"/>
  <c r="AF69" i="4"/>
  <c r="AF70" i="4"/>
  <c r="AF71" i="4"/>
  <c r="AF72" i="4"/>
  <c r="AF73" i="4"/>
  <c r="AF74" i="4"/>
  <c r="AF75" i="4"/>
  <c r="AF76" i="4"/>
  <c r="AF77" i="4"/>
  <c r="AF78" i="4"/>
  <c r="AF79" i="4"/>
  <c r="AF80" i="4"/>
  <c r="AF81" i="4"/>
  <c r="AF82" i="4"/>
  <c r="AF83" i="4"/>
  <c r="AF84" i="4"/>
  <c r="AF85" i="4"/>
  <c r="AF86" i="4"/>
  <c r="AF87" i="4"/>
  <c r="AF88" i="4"/>
  <c r="AF89" i="4"/>
  <c r="AF90" i="4"/>
  <c r="AF91" i="4"/>
  <c r="AF92" i="4"/>
  <c r="AF93" i="4"/>
  <c r="AF94" i="4"/>
  <c r="AF95" i="4"/>
  <c r="AF96" i="4"/>
  <c r="AF97" i="4"/>
  <c r="AF98" i="4"/>
  <c r="AF99" i="4"/>
  <c r="AF100" i="4"/>
  <c r="AF101" i="4"/>
  <c r="AF102" i="4"/>
  <c r="AF103" i="4"/>
  <c r="AF104" i="4"/>
  <c r="AF105" i="4"/>
  <c r="AF106" i="4"/>
  <c r="AF107" i="4"/>
  <c r="AF108" i="4"/>
  <c r="AF109" i="4"/>
  <c r="AF110" i="4"/>
  <c r="AF111" i="4"/>
  <c r="AF112" i="4"/>
  <c r="AF113" i="4"/>
  <c r="AF114" i="4"/>
  <c r="AF115" i="4"/>
  <c r="AF116" i="4"/>
  <c r="AF117" i="4"/>
  <c r="AF118" i="4"/>
  <c r="AF119" i="4"/>
  <c r="AF120" i="4"/>
  <c r="AF121" i="4"/>
  <c r="AF122" i="4"/>
  <c r="AF123" i="4"/>
  <c r="AF124" i="4"/>
  <c r="AF125" i="4"/>
  <c r="AF126" i="4"/>
  <c r="AF127" i="4"/>
  <c r="AF128" i="4"/>
  <c r="AF129" i="4"/>
  <c r="AF130" i="4"/>
  <c r="AF131" i="4"/>
  <c r="AF132" i="4"/>
  <c r="AF133" i="4"/>
  <c r="AF134" i="4"/>
  <c r="AF135" i="4"/>
  <c r="AF136" i="4"/>
  <c r="AF137" i="4"/>
  <c r="AF138" i="4"/>
  <c r="AF139" i="4"/>
  <c r="AF140" i="4"/>
  <c r="AF141" i="4"/>
  <c r="AF142" i="4"/>
  <c r="AF143" i="4"/>
  <c r="AF144" i="4"/>
  <c r="AF145" i="4"/>
  <c r="AF146" i="4"/>
  <c r="AF147" i="4"/>
  <c r="AF148" i="4"/>
  <c r="AF149" i="4"/>
  <c r="AF150" i="4"/>
  <c r="AF151" i="4"/>
  <c r="AF152" i="4"/>
  <c r="AF153" i="4"/>
  <c r="AF154" i="4"/>
  <c r="AF155" i="4"/>
  <c r="AF156" i="4"/>
  <c r="AF157" i="4"/>
  <c r="AF158" i="4"/>
  <c r="AF159" i="4"/>
  <c r="AF160" i="4"/>
  <c r="AF161" i="4"/>
  <c r="AF162" i="4"/>
  <c r="AF163" i="4"/>
  <c r="AF164" i="4"/>
  <c r="AF165" i="4"/>
  <c r="AF166" i="4"/>
  <c r="AF167" i="4"/>
  <c r="AF168" i="4"/>
  <c r="AF169" i="4"/>
  <c r="AF170" i="4"/>
  <c r="AF171" i="4"/>
  <c r="AF172" i="4"/>
  <c r="AF173" i="4"/>
  <c r="AF174" i="4"/>
  <c r="AF175" i="4"/>
  <c r="AF176" i="4"/>
  <c r="AF177" i="4"/>
  <c r="AF178" i="4"/>
  <c r="AF179" i="4"/>
  <c r="AF180" i="4"/>
  <c r="AF181" i="4"/>
  <c r="AF182" i="4"/>
  <c r="AF183" i="4"/>
  <c r="AF184" i="4"/>
  <c r="AF185" i="4"/>
  <c r="AF186" i="4"/>
  <c r="AF187" i="4"/>
  <c r="AF188" i="4"/>
  <c r="AF189" i="4"/>
  <c r="AF190" i="4"/>
  <c r="AF191" i="4"/>
  <c r="AF192" i="4"/>
  <c r="AF193" i="4"/>
  <c r="AF194" i="4"/>
  <c r="AF195" i="4"/>
  <c r="AF196" i="4"/>
  <c r="AF197" i="4"/>
  <c r="AF198" i="4"/>
  <c r="AF199" i="4"/>
  <c r="AF200" i="4"/>
  <c r="AF201" i="4"/>
  <c r="AF202" i="4"/>
  <c r="AF203" i="4"/>
  <c r="AF204" i="4"/>
  <c r="AF205" i="4"/>
  <c r="AF206" i="4"/>
  <c r="AF207" i="4"/>
  <c r="AF208" i="4"/>
  <c r="AF209" i="4"/>
  <c r="AF210" i="4"/>
  <c r="AF211" i="4"/>
  <c r="AF212" i="4"/>
  <c r="AF213" i="4"/>
  <c r="AF214" i="4"/>
  <c r="AF215" i="4"/>
  <c r="AF216" i="4"/>
  <c r="AF217" i="4"/>
  <c r="AF218" i="4"/>
  <c r="AF219" i="4"/>
  <c r="AF220" i="4"/>
  <c r="AF221" i="4"/>
  <c r="AF222" i="4"/>
  <c r="AF223" i="4"/>
  <c r="AF224" i="4"/>
  <c r="AF225" i="4"/>
  <c r="AF226" i="4"/>
  <c r="AF227" i="4"/>
  <c r="AF228" i="4"/>
  <c r="AF229" i="4"/>
  <c r="AF230" i="4"/>
  <c r="AF231" i="4"/>
  <c r="AF232" i="4"/>
  <c r="AF233" i="4"/>
  <c r="AF234" i="4"/>
  <c r="AF235" i="4"/>
  <c r="AF236" i="4"/>
  <c r="AF237" i="4"/>
  <c r="AF238" i="4"/>
  <c r="AF239" i="4"/>
  <c r="AF240" i="4"/>
  <c r="AF241" i="4"/>
  <c r="AF242" i="4"/>
  <c r="AF243" i="4"/>
  <c r="AF244" i="4"/>
  <c r="AF245" i="4"/>
  <c r="AF246" i="4"/>
  <c r="AF247" i="4"/>
  <c r="AF248" i="4"/>
  <c r="AF249" i="4"/>
  <c r="AF250" i="4"/>
  <c r="AF251" i="4"/>
  <c r="AF252" i="4"/>
  <c r="AF253" i="4"/>
  <c r="AF254" i="4"/>
  <c r="AF255" i="4"/>
  <c r="AF256" i="4"/>
  <c r="AF257" i="4"/>
  <c r="AF258" i="4"/>
  <c r="AF259" i="4"/>
  <c r="AF260" i="4"/>
  <c r="AF261" i="4"/>
  <c r="AF262" i="4"/>
  <c r="AF263" i="4"/>
  <c r="AF264" i="4"/>
  <c r="AF265" i="4"/>
  <c r="AF266" i="4"/>
  <c r="AF267" i="4"/>
  <c r="AF268" i="4"/>
  <c r="AF269" i="4"/>
  <c r="AF270" i="4"/>
  <c r="AF271" i="4"/>
  <c r="AF272" i="4"/>
  <c r="AF273" i="4"/>
  <c r="AF274" i="4"/>
  <c r="AF275" i="4"/>
  <c r="AF276" i="4"/>
  <c r="AF277" i="4"/>
  <c r="AF278" i="4"/>
  <c r="AF279" i="4"/>
  <c r="AF280" i="4"/>
  <c r="AF281" i="4"/>
  <c r="AF282" i="4"/>
  <c r="AF283" i="4"/>
  <c r="AF284" i="4"/>
  <c r="AF285" i="4"/>
  <c r="AF286" i="4"/>
  <c r="AF287" i="4"/>
  <c r="AF288" i="4"/>
  <c r="AF289" i="4"/>
  <c r="AF290" i="4"/>
  <c r="AF291" i="4"/>
  <c r="AF292" i="4"/>
  <c r="AF293" i="4"/>
  <c r="AF294" i="4"/>
  <c r="AF295" i="4"/>
  <c r="AF296" i="4"/>
  <c r="AF297" i="4"/>
  <c r="AF298" i="4"/>
  <c r="AF299" i="4"/>
  <c r="AF300" i="4"/>
  <c r="AF301" i="4"/>
  <c r="AF302" i="4"/>
  <c r="AF303" i="4"/>
  <c r="AF304" i="4"/>
  <c r="AF305" i="4"/>
  <c r="AF306" i="4"/>
  <c r="AF307" i="4"/>
  <c r="AF308" i="4"/>
  <c r="AF309" i="4"/>
  <c r="AF310" i="4"/>
  <c r="AF311" i="4"/>
  <c r="AF312" i="4"/>
  <c r="AF313" i="4"/>
  <c r="AF314" i="4"/>
  <c r="AF315" i="4"/>
  <c r="AF316" i="4"/>
  <c r="AF317" i="4"/>
  <c r="AF318" i="4"/>
  <c r="AF319" i="4"/>
  <c r="AF320" i="4"/>
  <c r="AF321" i="4"/>
  <c r="AF322" i="4"/>
  <c r="AF323" i="4"/>
  <c r="AF324" i="4"/>
  <c r="AF325" i="4"/>
  <c r="AF326" i="4"/>
  <c r="AF327" i="4"/>
  <c r="AF328" i="4"/>
  <c r="AF329" i="4"/>
  <c r="AF330" i="4"/>
  <c r="AF331" i="4"/>
  <c r="AF332" i="4"/>
  <c r="AF333" i="4"/>
  <c r="AF334" i="4"/>
  <c r="AF335" i="4"/>
  <c r="AF336" i="4"/>
  <c r="AF337" i="4"/>
  <c r="AF338" i="4"/>
  <c r="AF339" i="4"/>
  <c r="AF340" i="4"/>
  <c r="AF341" i="4"/>
  <c r="AF342" i="4"/>
  <c r="AF343" i="4"/>
  <c r="AF344" i="4"/>
  <c r="AF345" i="4"/>
  <c r="AF346" i="4"/>
  <c r="AF347" i="4"/>
  <c r="AF348" i="4"/>
  <c r="AF349" i="4"/>
  <c r="AF350" i="4"/>
  <c r="AF351" i="4"/>
  <c r="AF352" i="4"/>
  <c r="AF353" i="4"/>
  <c r="AF354" i="4"/>
  <c r="AF355" i="4"/>
  <c r="AF356" i="4"/>
  <c r="AF357" i="4"/>
  <c r="AF358" i="4"/>
  <c r="AF359" i="4"/>
  <c r="AF360" i="4"/>
  <c r="AF361" i="4"/>
  <c r="AF362" i="4"/>
  <c r="AF363" i="4"/>
  <c r="AF364" i="4"/>
  <c r="AF365" i="4"/>
  <c r="AF366" i="4"/>
  <c r="AF367" i="4"/>
  <c r="AF368" i="4"/>
  <c r="AF369" i="4"/>
  <c r="AF370" i="4"/>
  <c r="AF371" i="4"/>
  <c r="AF372" i="4"/>
  <c r="AF373" i="4"/>
  <c r="AF374" i="4"/>
  <c r="AF375" i="4"/>
  <c r="AF376" i="4"/>
  <c r="AF377" i="4"/>
  <c r="AF378" i="4"/>
  <c r="AF379" i="4"/>
  <c r="AF380" i="4"/>
  <c r="AF381" i="4"/>
  <c r="AF382" i="4"/>
  <c r="AF383" i="4"/>
  <c r="AF384" i="4"/>
  <c r="AF385" i="4"/>
  <c r="AF386" i="4"/>
  <c r="AF387" i="4"/>
  <c r="AF388" i="4"/>
  <c r="AF389" i="4"/>
  <c r="AF390" i="4"/>
  <c r="AF391" i="4"/>
  <c r="AF392" i="4"/>
  <c r="AF393" i="4"/>
  <c r="AF394" i="4"/>
  <c r="AF395" i="4"/>
  <c r="AF396" i="4"/>
  <c r="AF397" i="4"/>
  <c r="AF398" i="4"/>
  <c r="AF399" i="4"/>
  <c r="AF400" i="4"/>
  <c r="AF401" i="4"/>
  <c r="AF402" i="4"/>
  <c r="AF403" i="4"/>
  <c r="AF404" i="4"/>
  <c r="AF405" i="4"/>
  <c r="AF406" i="4"/>
  <c r="AF407" i="4"/>
  <c r="AF408" i="4"/>
  <c r="AF409" i="4"/>
  <c r="AF410" i="4"/>
  <c r="AF411" i="4"/>
  <c r="AF412" i="4"/>
  <c r="AF413" i="4"/>
  <c r="AF414" i="4"/>
  <c r="AF415" i="4"/>
  <c r="AF416" i="4"/>
  <c r="AF417" i="4"/>
  <c r="AF418" i="4"/>
  <c r="AF419" i="4"/>
  <c r="AF420" i="4"/>
  <c r="AF421" i="4"/>
  <c r="AF422" i="4"/>
  <c r="AF423" i="4"/>
  <c r="AF424" i="4"/>
  <c r="AF425" i="4"/>
  <c r="AF426" i="4"/>
  <c r="AF427" i="4"/>
  <c r="AF428" i="4"/>
  <c r="AF429" i="4"/>
  <c r="AF430" i="4"/>
  <c r="AF431" i="4"/>
  <c r="AF432" i="4"/>
  <c r="AF433" i="4"/>
  <c r="AF434" i="4"/>
  <c r="AF435" i="4"/>
  <c r="AF436" i="4"/>
  <c r="AF437" i="4"/>
  <c r="AF438" i="4"/>
  <c r="AF439" i="4"/>
  <c r="AF440" i="4"/>
  <c r="AF441" i="4"/>
  <c r="AF442" i="4"/>
  <c r="AF443" i="4"/>
  <c r="AF444" i="4"/>
  <c r="AF445" i="4"/>
  <c r="AF446" i="4"/>
  <c r="AF447" i="4"/>
  <c r="AF448" i="4"/>
  <c r="AF449" i="4"/>
  <c r="AF450" i="4"/>
  <c r="AF451" i="4"/>
  <c r="AF452" i="4"/>
  <c r="AF453" i="4"/>
  <c r="AF454" i="4"/>
  <c r="AF455" i="4"/>
  <c r="AF456" i="4"/>
  <c r="AF457" i="4"/>
  <c r="AF458" i="4"/>
  <c r="AF459" i="4"/>
  <c r="AF460" i="4"/>
  <c r="AF461" i="4"/>
  <c r="AF462" i="4"/>
  <c r="AF463" i="4"/>
  <c r="AF464" i="4"/>
  <c r="AF465" i="4"/>
  <c r="AF466" i="4"/>
  <c r="AF467" i="4"/>
  <c r="AF468" i="4"/>
  <c r="AF469" i="4"/>
  <c r="AF470" i="4"/>
  <c r="AF471" i="4"/>
  <c r="AF472" i="4"/>
  <c r="AF473" i="4"/>
  <c r="AF474" i="4"/>
  <c r="AF475" i="4"/>
  <c r="AF476" i="4"/>
  <c r="AF477" i="4"/>
  <c r="AF478" i="4"/>
  <c r="AF479" i="4"/>
  <c r="AF480" i="4"/>
  <c r="AF481" i="4"/>
  <c r="AF482" i="4"/>
  <c r="AF483" i="4"/>
  <c r="AF484" i="4"/>
  <c r="AF485" i="4"/>
  <c r="AF486" i="4"/>
  <c r="AF487" i="4"/>
  <c r="AF488" i="4"/>
  <c r="AF489" i="4"/>
  <c r="AF490" i="4"/>
  <c r="AF491" i="4"/>
  <c r="AF492" i="4"/>
  <c r="AF493" i="4"/>
  <c r="AF494" i="4"/>
  <c r="AF495" i="4"/>
  <c r="AF496" i="4"/>
  <c r="AF497" i="4"/>
  <c r="AF498" i="4"/>
  <c r="AF499" i="4"/>
  <c r="AF500" i="4"/>
  <c r="AF501" i="4"/>
  <c r="AF502" i="4"/>
  <c r="AF503" i="4"/>
  <c r="AF504" i="4"/>
  <c r="AF505" i="4"/>
  <c r="AF506" i="4"/>
  <c r="AF507" i="4"/>
  <c r="AF508" i="4"/>
  <c r="AF509" i="4"/>
  <c r="AF510" i="4"/>
  <c r="AF511" i="4"/>
  <c r="AF512" i="4"/>
  <c r="AF513" i="4"/>
  <c r="AF514" i="4"/>
  <c r="AF515" i="4"/>
  <c r="AF516" i="4"/>
  <c r="AF517" i="4"/>
  <c r="AF518" i="4"/>
  <c r="AF519" i="4"/>
  <c r="AF520" i="4"/>
  <c r="AF521" i="4"/>
  <c r="AF522" i="4"/>
  <c r="AF523" i="4"/>
  <c r="AF524" i="4"/>
  <c r="AF525" i="4"/>
  <c r="AF526" i="4"/>
  <c r="AF527" i="4"/>
  <c r="AF528" i="4"/>
  <c r="AF529" i="4"/>
  <c r="AF530" i="4"/>
  <c r="AF531" i="4"/>
  <c r="AF532" i="4"/>
  <c r="AF533" i="4"/>
  <c r="AF534" i="4"/>
  <c r="AF535" i="4"/>
  <c r="AF536" i="4"/>
  <c r="AF537" i="4"/>
  <c r="AF538" i="4"/>
  <c r="AF539" i="4"/>
  <c r="AF540" i="4"/>
  <c r="AF541" i="4"/>
  <c r="AF542" i="4"/>
  <c r="AF543" i="4"/>
  <c r="AF544" i="4"/>
  <c r="AF545" i="4"/>
  <c r="AF546" i="4"/>
  <c r="AF547" i="4"/>
  <c r="AF548" i="4"/>
  <c r="AF549" i="4"/>
  <c r="AF550" i="4"/>
  <c r="AF551" i="4"/>
  <c r="AF552" i="4"/>
  <c r="AF553" i="4"/>
  <c r="AF554" i="4"/>
  <c r="AF555" i="4"/>
  <c r="AF556" i="4"/>
  <c r="AF557" i="4"/>
  <c r="AF558" i="4"/>
  <c r="AF59" i="4"/>
  <c r="AE60" i="4"/>
  <c r="AE61" i="4"/>
  <c r="AE62" i="4"/>
  <c r="AE63" i="4"/>
  <c r="AE64" i="4"/>
  <c r="AE65" i="4"/>
  <c r="AE66" i="4"/>
  <c r="AE67" i="4"/>
  <c r="AE68" i="4"/>
  <c r="AE69" i="4"/>
  <c r="AE70" i="4"/>
  <c r="AE71" i="4"/>
  <c r="AE72" i="4"/>
  <c r="AE73" i="4"/>
  <c r="AE74" i="4"/>
  <c r="AE75" i="4"/>
  <c r="AE76" i="4"/>
  <c r="AE77" i="4"/>
  <c r="AE78" i="4"/>
  <c r="AE79" i="4"/>
  <c r="AE80" i="4"/>
  <c r="AE81" i="4"/>
  <c r="AE82" i="4"/>
  <c r="AE83" i="4"/>
  <c r="AE84" i="4"/>
  <c r="AE85" i="4"/>
  <c r="AE86" i="4"/>
  <c r="AE87" i="4"/>
  <c r="AE88" i="4"/>
  <c r="AE89" i="4"/>
  <c r="AE90" i="4"/>
  <c r="AE91" i="4"/>
  <c r="AE92" i="4"/>
  <c r="AE93" i="4"/>
  <c r="AE94" i="4"/>
  <c r="AE95" i="4"/>
  <c r="AE96" i="4"/>
  <c r="AE97" i="4"/>
  <c r="AE98" i="4"/>
  <c r="AE99" i="4"/>
  <c r="AE100" i="4"/>
  <c r="AE101" i="4"/>
  <c r="AE102" i="4"/>
  <c r="AE103" i="4"/>
  <c r="AE104" i="4"/>
  <c r="AE105" i="4"/>
  <c r="AE106" i="4"/>
  <c r="AE107" i="4"/>
  <c r="AE108" i="4"/>
  <c r="AE109" i="4"/>
  <c r="AE110" i="4"/>
  <c r="AE111" i="4"/>
  <c r="AE112" i="4"/>
  <c r="AE113" i="4"/>
  <c r="AE114" i="4"/>
  <c r="AE115" i="4"/>
  <c r="AE116" i="4"/>
  <c r="AE117" i="4"/>
  <c r="AE118" i="4"/>
  <c r="AE119" i="4"/>
  <c r="AE120" i="4"/>
  <c r="AE121" i="4"/>
  <c r="AE122" i="4"/>
  <c r="AE123" i="4"/>
  <c r="AE124" i="4"/>
  <c r="AE125" i="4"/>
  <c r="AE126" i="4"/>
  <c r="AE127" i="4"/>
  <c r="AE128" i="4"/>
  <c r="AE129" i="4"/>
  <c r="AE130" i="4"/>
  <c r="AE131" i="4"/>
  <c r="AE132" i="4"/>
  <c r="AE133" i="4"/>
  <c r="AE134" i="4"/>
  <c r="AE135" i="4"/>
  <c r="AE136" i="4"/>
  <c r="AE137" i="4"/>
  <c r="AE138" i="4"/>
  <c r="AE139" i="4"/>
  <c r="AE140" i="4"/>
  <c r="AE141" i="4"/>
  <c r="AE142" i="4"/>
  <c r="AE143" i="4"/>
  <c r="AE144" i="4"/>
  <c r="AE145" i="4"/>
  <c r="AE146" i="4"/>
  <c r="AE147" i="4"/>
  <c r="AE148" i="4"/>
  <c r="AE149" i="4"/>
  <c r="AE150" i="4"/>
  <c r="AE151" i="4"/>
  <c r="AE152" i="4"/>
  <c r="AE153" i="4"/>
  <c r="AE154" i="4"/>
  <c r="AE155" i="4"/>
  <c r="AE156" i="4"/>
  <c r="AE157" i="4"/>
  <c r="AE158" i="4"/>
  <c r="AE159" i="4"/>
  <c r="AE160" i="4"/>
  <c r="AE161" i="4"/>
  <c r="AE162" i="4"/>
  <c r="AE163" i="4"/>
  <c r="AE164" i="4"/>
  <c r="AE165" i="4"/>
  <c r="AE166" i="4"/>
  <c r="AE167" i="4"/>
  <c r="AE168" i="4"/>
  <c r="AE169" i="4"/>
  <c r="AE170" i="4"/>
  <c r="AE171" i="4"/>
  <c r="AE172" i="4"/>
  <c r="AE173" i="4"/>
  <c r="AE174" i="4"/>
  <c r="AE175" i="4"/>
  <c r="AE176" i="4"/>
  <c r="AE177" i="4"/>
  <c r="AE178" i="4"/>
  <c r="AE179" i="4"/>
  <c r="AE180" i="4"/>
  <c r="AE181" i="4"/>
  <c r="AE182" i="4"/>
  <c r="AE183" i="4"/>
  <c r="AE184" i="4"/>
  <c r="AE185" i="4"/>
  <c r="AE186" i="4"/>
  <c r="AE187" i="4"/>
  <c r="AE188" i="4"/>
  <c r="AE189" i="4"/>
  <c r="AE190" i="4"/>
  <c r="AE191" i="4"/>
  <c r="AE192" i="4"/>
  <c r="AE193" i="4"/>
  <c r="AE194" i="4"/>
  <c r="AE195" i="4"/>
  <c r="AE196" i="4"/>
  <c r="AE197" i="4"/>
  <c r="AE198" i="4"/>
  <c r="AE199" i="4"/>
  <c r="AE200" i="4"/>
  <c r="AE201" i="4"/>
  <c r="AE202" i="4"/>
  <c r="AE203" i="4"/>
  <c r="AE204" i="4"/>
  <c r="AE205" i="4"/>
  <c r="AE206" i="4"/>
  <c r="AE207" i="4"/>
  <c r="AE208" i="4"/>
  <c r="AE209" i="4"/>
  <c r="AE210" i="4"/>
  <c r="AE211" i="4"/>
  <c r="AE212" i="4"/>
  <c r="AE213" i="4"/>
  <c r="AE214" i="4"/>
  <c r="AE215" i="4"/>
  <c r="AE216" i="4"/>
  <c r="AE217" i="4"/>
  <c r="AE218" i="4"/>
  <c r="AE219" i="4"/>
  <c r="AE220" i="4"/>
  <c r="AE221" i="4"/>
  <c r="AE222" i="4"/>
  <c r="AE223" i="4"/>
  <c r="AE224" i="4"/>
  <c r="AE225" i="4"/>
  <c r="AE226" i="4"/>
  <c r="AE227" i="4"/>
  <c r="AE228" i="4"/>
  <c r="AE229" i="4"/>
  <c r="AE230" i="4"/>
  <c r="AE231" i="4"/>
  <c r="AE232" i="4"/>
  <c r="AE233" i="4"/>
  <c r="AE234" i="4"/>
  <c r="AE235" i="4"/>
  <c r="AE236" i="4"/>
  <c r="AE237" i="4"/>
  <c r="AE238" i="4"/>
  <c r="AE239" i="4"/>
  <c r="AE240" i="4"/>
  <c r="AE241" i="4"/>
  <c r="AE242" i="4"/>
  <c r="AE243" i="4"/>
  <c r="AE244" i="4"/>
  <c r="AE245" i="4"/>
  <c r="AE246" i="4"/>
  <c r="AE247" i="4"/>
  <c r="AE248" i="4"/>
  <c r="AE249" i="4"/>
  <c r="AE250" i="4"/>
  <c r="AE251" i="4"/>
  <c r="AE252" i="4"/>
  <c r="AE253" i="4"/>
  <c r="AE254" i="4"/>
  <c r="AE255" i="4"/>
  <c r="AE256" i="4"/>
  <c r="AE257" i="4"/>
  <c r="AE258" i="4"/>
  <c r="AE259" i="4"/>
  <c r="AE260" i="4"/>
  <c r="AE261" i="4"/>
  <c r="AE262" i="4"/>
  <c r="AE263" i="4"/>
  <c r="AE264" i="4"/>
  <c r="AE265" i="4"/>
  <c r="AE266" i="4"/>
  <c r="AE267" i="4"/>
  <c r="AE268" i="4"/>
  <c r="AE269" i="4"/>
  <c r="AE270" i="4"/>
  <c r="AE271" i="4"/>
  <c r="AE272" i="4"/>
  <c r="AE273" i="4"/>
  <c r="AE274" i="4"/>
  <c r="AE275" i="4"/>
  <c r="AE276" i="4"/>
  <c r="AE277" i="4"/>
  <c r="AE278" i="4"/>
  <c r="AE279" i="4"/>
  <c r="AE280" i="4"/>
  <c r="AE281" i="4"/>
  <c r="AE282" i="4"/>
  <c r="AE283" i="4"/>
  <c r="AE284" i="4"/>
  <c r="AE285" i="4"/>
  <c r="AE286" i="4"/>
  <c r="AE287" i="4"/>
  <c r="AE288" i="4"/>
  <c r="AE289" i="4"/>
  <c r="AE290" i="4"/>
  <c r="AE291" i="4"/>
  <c r="AE292" i="4"/>
  <c r="AE293" i="4"/>
  <c r="AE294" i="4"/>
  <c r="AE295" i="4"/>
  <c r="AE296" i="4"/>
  <c r="AE297" i="4"/>
  <c r="AE298" i="4"/>
  <c r="AE299" i="4"/>
  <c r="AE300" i="4"/>
  <c r="AE301" i="4"/>
  <c r="AE302" i="4"/>
  <c r="AE303" i="4"/>
  <c r="AE304" i="4"/>
  <c r="AE305" i="4"/>
  <c r="AE306" i="4"/>
  <c r="AE307" i="4"/>
  <c r="AE308" i="4"/>
  <c r="AE309" i="4"/>
  <c r="AE310" i="4"/>
  <c r="AE311" i="4"/>
  <c r="AE312" i="4"/>
  <c r="AE313" i="4"/>
  <c r="AE314" i="4"/>
  <c r="AE315" i="4"/>
  <c r="AE316" i="4"/>
  <c r="AE317" i="4"/>
  <c r="AE318" i="4"/>
  <c r="AE319" i="4"/>
  <c r="AE320" i="4"/>
  <c r="AE321" i="4"/>
  <c r="AE322" i="4"/>
  <c r="AE323" i="4"/>
  <c r="AE324" i="4"/>
  <c r="AE325" i="4"/>
  <c r="AE326" i="4"/>
  <c r="AE327" i="4"/>
  <c r="AE328" i="4"/>
  <c r="AE329" i="4"/>
  <c r="AE330" i="4"/>
  <c r="AE331" i="4"/>
  <c r="AE332" i="4"/>
  <c r="AE333" i="4"/>
  <c r="AE334" i="4"/>
  <c r="AE335" i="4"/>
  <c r="AE336" i="4"/>
  <c r="AE337" i="4"/>
  <c r="AE338" i="4"/>
  <c r="AE339" i="4"/>
  <c r="AE340" i="4"/>
  <c r="AE341" i="4"/>
  <c r="AE342" i="4"/>
  <c r="AE343" i="4"/>
  <c r="AE344" i="4"/>
  <c r="AE345" i="4"/>
  <c r="AE346" i="4"/>
  <c r="AE347" i="4"/>
  <c r="AE348" i="4"/>
  <c r="AE349" i="4"/>
  <c r="AE350" i="4"/>
  <c r="AE351" i="4"/>
  <c r="AE352" i="4"/>
  <c r="AE353" i="4"/>
  <c r="AE354" i="4"/>
  <c r="AE355" i="4"/>
  <c r="AE356" i="4"/>
  <c r="AE357" i="4"/>
  <c r="AE358" i="4"/>
  <c r="AE359" i="4"/>
  <c r="AE360" i="4"/>
  <c r="AE361" i="4"/>
  <c r="AE362" i="4"/>
  <c r="AE363" i="4"/>
  <c r="AE364" i="4"/>
  <c r="AE365" i="4"/>
  <c r="AE366" i="4"/>
  <c r="AE367" i="4"/>
  <c r="AE368" i="4"/>
  <c r="AE369" i="4"/>
  <c r="AE370" i="4"/>
  <c r="AE371" i="4"/>
  <c r="AE372" i="4"/>
  <c r="AE373" i="4"/>
  <c r="AE374" i="4"/>
  <c r="AE375" i="4"/>
  <c r="AE376" i="4"/>
  <c r="AE377" i="4"/>
  <c r="AE378" i="4"/>
  <c r="AE379" i="4"/>
  <c r="AE380" i="4"/>
  <c r="AE381" i="4"/>
  <c r="AE382" i="4"/>
  <c r="AE383" i="4"/>
  <c r="AE384" i="4"/>
  <c r="AE385" i="4"/>
  <c r="AE386" i="4"/>
  <c r="AE387" i="4"/>
  <c r="AE388" i="4"/>
  <c r="AE389" i="4"/>
  <c r="AE390" i="4"/>
  <c r="AE391" i="4"/>
  <c r="AE392" i="4"/>
  <c r="AE393" i="4"/>
  <c r="AE394" i="4"/>
  <c r="AE395" i="4"/>
  <c r="AE396" i="4"/>
  <c r="AE397" i="4"/>
  <c r="AE398" i="4"/>
  <c r="AE399" i="4"/>
  <c r="AE400" i="4"/>
  <c r="AE401" i="4"/>
  <c r="AE402" i="4"/>
  <c r="AE403" i="4"/>
  <c r="AE404" i="4"/>
  <c r="AE405" i="4"/>
  <c r="AE406" i="4"/>
  <c r="AE407" i="4"/>
  <c r="AE408" i="4"/>
  <c r="AE409" i="4"/>
  <c r="AE410" i="4"/>
  <c r="AE411" i="4"/>
  <c r="AE412" i="4"/>
  <c r="AE413" i="4"/>
  <c r="AE414" i="4"/>
  <c r="AE415" i="4"/>
  <c r="AE416" i="4"/>
  <c r="AE417" i="4"/>
  <c r="AE418" i="4"/>
  <c r="AE419" i="4"/>
  <c r="AE420" i="4"/>
  <c r="AE421" i="4"/>
  <c r="AE422" i="4"/>
  <c r="AE423" i="4"/>
  <c r="AE424" i="4"/>
  <c r="AE425" i="4"/>
  <c r="AE426" i="4"/>
  <c r="AE427" i="4"/>
  <c r="AE428" i="4"/>
  <c r="AE429" i="4"/>
  <c r="AE430" i="4"/>
  <c r="AE431" i="4"/>
  <c r="AE432" i="4"/>
  <c r="AE433" i="4"/>
  <c r="AE434" i="4"/>
  <c r="AE435" i="4"/>
  <c r="AE436" i="4"/>
  <c r="AE437" i="4"/>
  <c r="AE438" i="4"/>
  <c r="AE439" i="4"/>
  <c r="AE440" i="4"/>
  <c r="AE441" i="4"/>
  <c r="AE442" i="4"/>
  <c r="AE443" i="4"/>
  <c r="AE444" i="4"/>
  <c r="AE445" i="4"/>
  <c r="AE446" i="4"/>
  <c r="AE447" i="4"/>
  <c r="AE448" i="4"/>
  <c r="AE449" i="4"/>
  <c r="AE450" i="4"/>
  <c r="AE451" i="4"/>
  <c r="AE452" i="4"/>
  <c r="AE453" i="4"/>
  <c r="AE454" i="4"/>
  <c r="AE455" i="4"/>
  <c r="AE456" i="4"/>
  <c r="AE457" i="4"/>
  <c r="AE458" i="4"/>
  <c r="AE459" i="4"/>
  <c r="AE460" i="4"/>
  <c r="AE461" i="4"/>
  <c r="AE462" i="4"/>
  <c r="AE463" i="4"/>
  <c r="AE464" i="4"/>
  <c r="AE465" i="4"/>
  <c r="AE466" i="4"/>
  <c r="AE467" i="4"/>
  <c r="AE468" i="4"/>
  <c r="AE469" i="4"/>
  <c r="AE470" i="4"/>
  <c r="AE471" i="4"/>
  <c r="AE472" i="4"/>
  <c r="AE473" i="4"/>
  <c r="AE474" i="4"/>
  <c r="AE475" i="4"/>
  <c r="AE476" i="4"/>
  <c r="AE477" i="4"/>
  <c r="AE478" i="4"/>
  <c r="AE479" i="4"/>
  <c r="AE480" i="4"/>
  <c r="AE481" i="4"/>
  <c r="AE482" i="4"/>
  <c r="AE483" i="4"/>
  <c r="AE484" i="4"/>
  <c r="AE485" i="4"/>
  <c r="AE486" i="4"/>
  <c r="AE487" i="4"/>
  <c r="AE488" i="4"/>
  <c r="AE489" i="4"/>
  <c r="AE490" i="4"/>
  <c r="AE491" i="4"/>
  <c r="AE492" i="4"/>
  <c r="AE493" i="4"/>
  <c r="AE494" i="4"/>
  <c r="AE495" i="4"/>
  <c r="AE496" i="4"/>
  <c r="AE497" i="4"/>
  <c r="AE498" i="4"/>
  <c r="AE499" i="4"/>
  <c r="AE500" i="4"/>
  <c r="AE501" i="4"/>
  <c r="AE502" i="4"/>
  <c r="AE503" i="4"/>
  <c r="AE504" i="4"/>
  <c r="AE505" i="4"/>
  <c r="AE506" i="4"/>
  <c r="AE507" i="4"/>
  <c r="AE508" i="4"/>
  <c r="AE509" i="4"/>
  <c r="AE510" i="4"/>
  <c r="AE511" i="4"/>
  <c r="AE512" i="4"/>
  <c r="AE513" i="4"/>
  <c r="AE514" i="4"/>
  <c r="AE515" i="4"/>
  <c r="AE516" i="4"/>
  <c r="AE517" i="4"/>
  <c r="AE518" i="4"/>
  <c r="AE519" i="4"/>
  <c r="AE520" i="4"/>
  <c r="AE521" i="4"/>
  <c r="AE522" i="4"/>
  <c r="AE523" i="4"/>
  <c r="AE524" i="4"/>
  <c r="AE525" i="4"/>
  <c r="AE526" i="4"/>
  <c r="AE527" i="4"/>
  <c r="AE528" i="4"/>
  <c r="AE529" i="4"/>
  <c r="AE530" i="4"/>
  <c r="AE531" i="4"/>
  <c r="AE532" i="4"/>
  <c r="AE533" i="4"/>
  <c r="AE534" i="4"/>
  <c r="AE535" i="4"/>
  <c r="AE536" i="4"/>
  <c r="AE537" i="4"/>
  <c r="AE538" i="4"/>
  <c r="AE539" i="4"/>
  <c r="AE540" i="4"/>
  <c r="AE541" i="4"/>
  <c r="AE542" i="4"/>
  <c r="AE543" i="4"/>
  <c r="AE544" i="4"/>
  <c r="AE545" i="4"/>
  <c r="AE546" i="4"/>
  <c r="AE547" i="4"/>
  <c r="AE548" i="4"/>
  <c r="AE549" i="4"/>
  <c r="AE550" i="4"/>
  <c r="AE551" i="4"/>
  <c r="AE552" i="4"/>
  <c r="AE553" i="4"/>
  <c r="AE554" i="4"/>
  <c r="AE555" i="4"/>
  <c r="AE556" i="4"/>
  <c r="AE557" i="4"/>
  <c r="AE558" i="4"/>
  <c r="AE59" i="4"/>
  <c r="F41" i="4" l="1"/>
  <c r="AN59" i="4" s="1"/>
  <c r="F38" i="4"/>
  <c r="E38" i="4"/>
  <c r="F35" i="4"/>
  <c r="F26" i="4"/>
  <c r="F30" i="4"/>
  <c r="F18" i="4"/>
  <c r="F47" i="4"/>
  <c r="E30" i="4"/>
  <c r="E18" i="4"/>
  <c r="F43" i="4" l="1"/>
  <c r="AD66" i="4" l="1"/>
  <c r="AD74" i="4"/>
  <c r="AD82" i="4"/>
  <c r="AD90" i="4"/>
  <c r="AD98" i="4"/>
  <c r="AD106" i="4"/>
  <c r="AD114" i="4"/>
  <c r="AD122" i="4"/>
  <c r="AD130" i="4"/>
  <c r="AD138" i="4"/>
  <c r="AD146" i="4"/>
  <c r="AD154" i="4"/>
  <c r="AD162" i="4"/>
  <c r="AD170" i="4"/>
  <c r="AD178" i="4"/>
  <c r="AD186" i="4"/>
  <c r="AD194" i="4"/>
  <c r="AD202" i="4"/>
  <c r="AD210" i="4"/>
  <c r="AD218" i="4"/>
  <c r="AD226" i="4"/>
  <c r="AD234" i="4"/>
  <c r="AD242" i="4"/>
  <c r="AD250" i="4"/>
  <c r="AD258" i="4"/>
  <c r="AD266" i="4"/>
  <c r="AD274" i="4"/>
  <c r="AD282" i="4"/>
  <c r="AD290" i="4"/>
  <c r="AD298" i="4"/>
  <c r="AD306" i="4"/>
  <c r="AD314" i="4"/>
  <c r="AD322" i="4"/>
  <c r="AD330" i="4"/>
  <c r="AD338" i="4"/>
  <c r="AD346" i="4"/>
  <c r="AD354" i="4"/>
  <c r="AD362" i="4"/>
  <c r="AD370" i="4"/>
  <c r="AD378" i="4"/>
  <c r="AD386" i="4"/>
  <c r="AD394" i="4"/>
  <c r="AD402" i="4"/>
  <c r="AD410" i="4"/>
  <c r="AD418" i="4"/>
  <c r="AD426" i="4"/>
  <c r="AD434" i="4"/>
  <c r="AD442" i="4"/>
  <c r="AD450" i="4"/>
  <c r="AD458" i="4"/>
  <c r="AD466" i="4"/>
  <c r="AD474" i="4"/>
  <c r="AD482" i="4"/>
  <c r="AD490" i="4"/>
  <c r="AD498" i="4"/>
  <c r="AD506" i="4"/>
  <c r="AD514" i="4"/>
  <c r="AD522" i="4"/>
  <c r="AD530" i="4"/>
  <c r="AD538" i="4"/>
  <c r="AD546" i="4"/>
  <c r="AD554" i="4"/>
  <c r="AD75" i="4"/>
  <c r="AD531" i="4"/>
  <c r="AD107" i="4"/>
  <c r="AD123" i="4"/>
  <c r="AD131" i="4"/>
  <c r="AD139" i="4"/>
  <c r="AD147" i="4"/>
  <c r="AD155" i="4"/>
  <c r="AD163" i="4"/>
  <c r="AD171" i="4"/>
  <c r="AD179" i="4"/>
  <c r="AD187" i="4"/>
  <c r="AD203" i="4"/>
  <c r="AD211" i="4"/>
  <c r="AD219" i="4"/>
  <c r="AD227" i="4"/>
  <c r="AD235" i="4"/>
  <c r="AD243" i="4"/>
  <c r="AD251" i="4"/>
  <c r="AD259" i="4"/>
  <c r="AD267" i="4"/>
  <c r="AD275" i="4"/>
  <c r="AD283" i="4"/>
  <c r="AD291" i="4"/>
  <c r="AD299" i="4"/>
  <c r="AD307" i="4"/>
  <c r="AD315" i="4"/>
  <c r="AD323" i="4"/>
  <c r="AD331" i="4"/>
  <c r="AD339" i="4"/>
  <c r="AD347" i="4"/>
  <c r="AD355" i="4"/>
  <c r="AD363" i="4"/>
  <c r="AD371" i="4"/>
  <c r="AD379" i="4"/>
  <c r="AD387" i="4"/>
  <c r="AD395" i="4"/>
  <c r="AD403" i="4"/>
  <c r="AD411" i="4"/>
  <c r="AD419" i="4"/>
  <c r="AD427" i="4"/>
  <c r="AD435" i="4"/>
  <c r="AD443" i="4"/>
  <c r="AD451" i="4"/>
  <c r="AD459" i="4"/>
  <c r="AD467" i="4"/>
  <c r="AD475" i="4"/>
  <c r="AD483" i="4"/>
  <c r="AD491" i="4"/>
  <c r="AD499" i="4"/>
  <c r="AD507" i="4"/>
  <c r="AD515" i="4"/>
  <c r="AD523" i="4"/>
  <c r="AD547" i="4"/>
  <c r="AD555" i="4"/>
  <c r="AD60" i="4"/>
  <c r="AD68" i="4"/>
  <c r="AD76" i="4"/>
  <c r="AD84" i="4"/>
  <c r="AD92" i="4"/>
  <c r="AD100" i="4"/>
  <c r="AD108" i="4"/>
  <c r="AD116" i="4"/>
  <c r="AD124" i="4"/>
  <c r="AD132" i="4"/>
  <c r="AD140" i="4"/>
  <c r="AD148" i="4"/>
  <c r="AD156" i="4"/>
  <c r="AD164" i="4"/>
  <c r="AD172" i="4"/>
  <c r="AD180" i="4"/>
  <c r="AD188" i="4"/>
  <c r="AD196" i="4"/>
  <c r="AD204" i="4"/>
  <c r="AD212" i="4"/>
  <c r="AD220" i="4"/>
  <c r="AD228" i="4"/>
  <c r="AD236" i="4"/>
  <c r="AD244" i="4"/>
  <c r="AD252" i="4"/>
  <c r="AD260" i="4"/>
  <c r="AD268" i="4"/>
  <c r="AD276" i="4"/>
  <c r="AD284" i="4"/>
  <c r="AD292" i="4"/>
  <c r="AD300" i="4"/>
  <c r="AD308" i="4"/>
  <c r="AD316" i="4"/>
  <c r="AD324" i="4"/>
  <c r="AD332" i="4"/>
  <c r="AD340" i="4"/>
  <c r="AD348" i="4"/>
  <c r="AD356" i="4"/>
  <c r="AD364" i="4"/>
  <c r="AD372" i="4"/>
  <c r="AD380" i="4"/>
  <c r="AD388" i="4"/>
  <c r="AD396" i="4"/>
  <c r="AD404" i="4"/>
  <c r="AD412" i="4"/>
  <c r="AD420" i="4"/>
  <c r="AD428" i="4"/>
  <c r="AD436" i="4"/>
  <c r="AD444" i="4"/>
  <c r="AD452" i="4"/>
  <c r="AD460" i="4"/>
  <c r="AD468" i="4"/>
  <c r="AD476" i="4"/>
  <c r="AD484" i="4"/>
  <c r="AD492" i="4"/>
  <c r="AD500" i="4"/>
  <c r="AD508" i="4"/>
  <c r="AD516" i="4"/>
  <c r="AD524" i="4"/>
  <c r="AD532" i="4"/>
  <c r="AD540" i="4"/>
  <c r="AD548" i="4"/>
  <c r="AD556" i="4"/>
  <c r="AD115" i="4"/>
  <c r="AD61" i="4"/>
  <c r="AD69" i="4"/>
  <c r="AD77" i="4"/>
  <c r="AD85" i="4"/>
  <c r="AD93" i="4"/>
  <c r="AD101" i="4"/>
  <c r="AD109" i="4"/>
  <c r="AD117" i="4"/>
  <c r="AD125" i="4"/>
  <c r="AD133" i="4"/>
  <c r="AD141" i="4"/>
  <c r="AD149" i="4"/>
  <c r="AD157" i="4"/>
  <c r="AD165" i="4"/>
  <c r="AD173" i="4"/>
  <c r="AD181" i="4"/>
  <c r="AD189" i="4"/>
  <c r="AD197" i="4"/>
  <c r="AD205" i="4"/>
  <c r="AD213" i="4"/>
  <c r="AD221" i="4"/>
  <c r="AD229" i="4"/>
  <c r="AD237" i="4"/>
  <c r="AD245" i="4"/>
  <c r="AD253" i="4"/>
  <c r="AD261" i="4"/>
  <c r="AD269" i="4"/>
  <c r="AD277" i="4"/>
  <c r="AD285" i="4"/>
  <c r="AD293" i="4"/>
  <c r="AD301" i="4"/>
  <c r="AD309" i="4"/>
  <c r="AD317" i="4"/>
  <c r="AD325" i="4"/>
  <c r="AD333" i="4"/>
  <c r="AD341" i="4"/>
  <c r="AD349" i="4"/>
  <c r="AD357" i="4"/>
  <c r="AD365" i="4"/>
  <c r="AD373" i="4"/>
  <c r="AD381" i="4"/>
  <c r="AD389" i="4"/>
  <c r="AD397" i="4"/>
  <c r="AD405" i="4"/>
  <c r="AD413" i="4"/>
  <c r="AD421" i="4"/>
  <c r="AD429" i="4"/>
  <c r="AD437" i="4"/>
  <c r="AD445" i="4"/>
  <c r="AD453" i="4"/>
  <c r="AD461" i="4"/>
  <c r="AD469" i="4"/>
  <c r="AD477" i="4"/>
  <c r="AD485" i="4"/>
  <c r="AD493" i="4"/>
  <c r="AD501" i="4"/>
  <c r="AD509" i="4"/>
  <c r="AD517" i="4"/>
  <c r="AD525" i="4"/>
  <c r="AD533" i="4"/>
  <c r="AD541" i="4"/>
  <c r="AD549" i="4"/>
  <c r="AD557" i="4"/>
  <c r="AD534" i="4"/>
  <c r="AD195" i="4"/>
  <c r="AD62" i="4"/>
  <c r="AD70" i="4"/>
  <c r="AD78" i="4"/>
  <c r="AD86" i="4"/>
  <c r="AD94" i="4"/>
  <c r="AD102" i="4"/>
  <c r="AD110" i="4"/>
  <c r="AD118" i="4"/>
  <c r="AD126" i="4"/>
  <c r="AD134" i="4"/>
  <c r="AD142" i="4"/>
  <c r="AD150" i="4"/>
  <c r="AD158" i="4"/>
  <c r="AD166" i="4"/>
  <c r="AD174" i="4"/>
  <c r="AD182" i="4"/>
  <c r="AD190" i="4"/>
  <c r="AD198" i="4"/>
  <c r="AD206" i="4"/>
  <c r="AD214" i="4"/>
  <c r="AD222" i="4"/>
  <c r="AD230" i="4"/>
  <c r="AD238" i="4"/>
  <c r="AD246" i="4"/>
  <c r="AD254" i="4"/>
  <c r="AD262" i="4"/>
  <c r="AD270" i="4"/>
  <c r="AD278" i="4"/>
  <c r="AD286" i="4"/>
  <c r="AD294" i="4"/>
  <c r="AD302" i="4"/>
  <c r="AD310" i="4"/>
  <c r="AD318" i="4"/>
  <c r="AD326" i="4"/>
  <c r="AD334" i="4"/>
  <c r="AD342" i="4"/>
  <c r="AD350" i="4"/>
  <c r="AD358" i="4"/>
  <c r="AD366" i="4"/>
  <c r="AD374" i="4"/>
  <c r="AD382" i="4"/>
  <c r="AD390" i="4"/>
  <c r="AD398" i="4"/>
  <c r="AD406" i="4"/>
  <c r="AD414" i="4"/>
  <c r="AD422" i="4"/>
  <c r="AD430" i="4"/>
  <c r="AD438" i="4"/>
  <c r="AD446" i="4"/>
  <c r="AD454" i="4"/>
  <c r="AD462" i="4"/>
  <c r="AD470" i="4"/>
  <c r="AD478" i="4"/>
  <c r="AD486" i="4"/>
  <c r="AD494" i="4"/>
  <c r="AD502" i="4"/>
  <c r="AD510" i="4"/>
  <c r="AD518" i="4"/>
  <c r="AD526" i="4"/>
  <c r="AD542" i="4"/>
  <c r="AD550" i="4"/>
  <c r="AD558" i="4"/>
  <c r="AD83" i="4"/>
  <c r="AD63" i="4"/>
  <c r="AD71" i="4"/>
  <c r="AD79" i="4"/>
  <c r="AD87" i="4"/>
  <c r="AD95" i="4"/>
  <c r="AD103" i="4"/>
  <c r="AD111" i="4"/>
  <c r="AD119" i="4"/>
  <c r="AD127" i="4"/>
  <c r="AD135" i="4"/>
  <c r="AD143" i="4"/>
  <c r="AD151" i="4"/>
  <c r="AD159" i="4"/>
  <c r="AD167" i="4"/>
  <c r="AD175" i="4"/>
  <c r="AD183" i="4"/>
  <c r="AD191" i="4"/>
  <c r="AD199" i="4"/>
  <c r="AD207" i="4"/>
  <c r="AD215" i="4"/>
  <c r="AD223" i="4"/>
  <c r="AD231" i="4"/>
  <c r="AD239" i="4"/>
  <c r="AD247" i="4"/>
  <c r="AD255" i="4"/>
  <c r="AD263" i="4"/>
  <c r="AD271" i="4"/>
  <c r="AD279" i="4"/>
  <c r="AD287" i="4"/>
  <c r="AD295" i="4"/>
  <c r="AD303" i="4"/>
  <c r="AD311" i="4"/>
  <c r="AD319" i="4"/>
  <c r="AD327" i="4"/>
  <c r="AD335" i="4"/>
  <c r="AD343" i="4"/>
  <c r="AD351" i="4"/>
  <c r="AD359" i="4"/>
  <c r="AD367" i="4"/>
  <c r="AD375" i="4"/>
  <c r="AD383" i="4"/>
  <c r="AD391" i="4"/>
  <c r="AD399" i="4"/>
  <c r="AD407" i="4"/>
  <c r="AD415" i="4"/>
  <c r="AD423" i="4"/>
  <c r="AD431" i="4"/>
  <c r="AD439" i="4"/>
  <c r="AD447" i="4"/>
  <c r="AD455" i="4"/>
  <c r="AD463" i="4"/>
  <c r="AD471" i="4"/>
  <c r="AD479" i="4"/>
  <c r="AD487" i="4"/>
  <c r="AD495" i="4"/>
  <c r="AD503" i="4"/>
  <c r="AD511" i="4"/>
  <c r="AD519" i="4"/>
  <c r="AD527" i="4"/>
  <c r="AD535" i="4"/>
  <c r="AD543" i="4"/>
  <c r="AD551" i="4"/>
  <c r="AD59" i="4"/>
  <c r="AO59" i="4" s="1"/>
  <c r="AD67" i="4"/>
  <c r="AD64" i="4"/>
  <c r="AD72" i="4"/>
  <c r="AD80" i="4"/>
  <c r="AD88" i="4"/>
  <c r="AD96" i="4"/>
  <c r="AD104" i="4"/>
  <c r="AD112" i="4"/>
  <c r="AD120" i="4"/>
  <c r="AD128" i="4"/>
  <c r="AD136" i="4"/>
  <c r="AD144" i="4"/>
  <c r="AD152" i="4"/>
  <c r="AD160" i="4"/>
  <c r="AD168" i="4"/>
  <c r="AD176" i="4"/>
  <c r="AD184" i="4"/>
  <c r="AD192" i="4"/>
  <c r="AD200" i="4"/>
  <c r="AD208" i="4"/>
  <c r="AD216" i="4"/>
  <c r="AD224" i="4"/>
  <c r="AD232" i="4"/>
  <c r="AD240" i="4"/>
  <c r="AD248" i="4"/>
  <c r="AD256" i="4"/>
  <c r="AD264" i="4"/>
  <c r="AD272" i="4"/>
  <c r="AD280" i="4"/>
  <c r="AD288" i="4"/>
  <c r="AD296" i="4"/>
  <c r="AD304" i="4"/>
  <c r="AD312" i="4"/>
  <c r="AD320" i="4"/>
  <c r="AD328" i="4"/>
  <c r="AD336" i="4"/>
  <c r="AD344" i="4"/>
  <c r="AD352" i="4"/>
  <c r="AD360" i="4"/>
  <c r="AD368" i="4"/>
  <c r="AD376" i="4"/>
  <c r="AD384" i="4"/>
  <c r="AD392" i="4"/>
  <c r="AD400" i="4"/>
  <c r="AD408" i="4"/>
  <c r="AD416" i="4"/>
  <c r="AD424" i="4"/>
  <c r="AD432" i="4"/>
  <c r="AD440" i="4"/>
  <c r="AD448" i="4"/>
  <c r="AD456" i="4"/>
  <c r="AD464" i="4"/>
  <c r="AD472" i="4"/>
  <c r="AD480" i="4"/>
  <c r="AD488" i="4"/>
  <c r="AD496" i="4"/>
  <c r="AD504" i="4"/>
  <c r="AD512" i="4"/>
  <c r="AD520" i="4"/>
  <c r="AD528" i="4"/>
  <c r="AD536" i="4"/>
  <c r="AD544" i="4"/>
  <c r="AD552" i="4"/>
  <c r="AD99" i="4"/>
  <c r="AD539" i="4"/>
  <c r="AD65" i="4"/>
  <c r="AD73" i="4"/>
  <c r="AD81" i="4"/>
  <c r="AD89" i="4"/>
  <c r="AD97" i="4"/>
  <c r="AD105" i="4"/>
  <c r="AD113" i="4"/>
  <c r="AD121" i="4"/>
  <c r="AD129" i="4"/>
  <c r="AD137" i="4"/>
  <c r="AD145" i="4"/>
  <c r="AD153" i="4"/>
  <c r="AD161" i="4"/>
  <c r="AD169" i="4"/>
  <c r="AD177" i="4"/>
  <c r="AD185" i="4"/>
  <c r="AD193" i="4"/>
  <c r="AD201" i="4"/>
  <c r="AD209" i="4"/>
  <c r="AD217" i="4"/>
  <c r="AD225" i="4"/>
  <c r="AD233" i="4"/>
  <c r="AD241" i="4"/>
  <c r="AD249" i="4"/>
  <c r="AD257" i="4"/>
  <c r="AD265" i="4"/>
  <c r="AD273" i="4"/>
  <c r="AD281" i="4"/>
  <c r="AD289" i="4"/>
  <c r="AD297" i="4"/>
  <c r="AD305" i="4"/>
  <c r="AD313" i="4"/>
  <c r="AD321" i="4"/>
  <c r="AD329" i="4"/>
  <c r="AD337" i="4"/>
  <c r="AD345" i="4"/>
  <c r="AD353" i="4"/>
  <c r="AD361" i="4"/>
  <c r="AD369" i="4"/>
  <c r="AD377" i="4"/>
  <c r="AD385" i="4"/>
  <c r="AD393" i="4"/>
  <c r="AD401" i="4"/>
  <c r="AD409" i="4"/>
  <c r="AD417" i="4"/>
  <c r="AD425" i="4"/>
  <c r="AD433" i="4"/>
  <c r="AD441" i="4"/>
  <c r="AD449" i="4"/>
  <c r="AD457" i="4"/>
  <c r="AD465" i="4"/>
  <c r="AD473" i="4"/>
  <c r="AD481" i="4"/>
  <c r="AD489" i="4"/>
  <c r="AD497" i="4"/>
  <c r="AD505" i="4"/>
  <c r="AD513" i="4"/>
  <c r="AD521" i="4"/>
  <c r="AD529" i="4"/>
  <c r="AD537" i="4"/>
  <c r="AD545" i="4"/>
  <c r="AD553" i="4"/>
  <c r="AD91" i="4"/>
  <c r="AN60" i="4" l="1"/>
  <c r="AO60" i="4" s="1"/>
  <c r="AN61" i="4" s="1"/>
  <c r="AO61" i="4" s="1"/>
  <c r="AN62" i="4" s="1"/>
  <c r="AO62" i="4" s="1"/>
  <c r="AN63" i="4" s="1"/>
  <c r="AO63" i="4" s="1"/>
  <c r="AN64" i="4" s="1"/>
  <c r="AO64" i="4" s="1"/>
  <c r="AN65" i="4" s="1"/>
  <c r="AO65" i="4" s="1"/>
  <c r="AN66" i="4" s="1"/>
  <c r="AO66" i="4" s="1"/>
  <c r="AN67" i="4" s="1"/>
  <c r="AO67" i="4" s="1"/>
  <c r="AN68" i="4" s="1"/>
  <c r="AO68" i="4" s="1"/>
  <c r="AN69" i="4" s="1"/>
  <c r="AO69" i="4" s="1"/>
  <c r="AN70" i="4" s="1"/>
  <c r="AO70" i="4" s="1"/>
  <c r="AN71" i="4" s="1"/>
  <c r="AO71" i="4" s="1"/>
  <c r="AN72" i="4" s="1"/>
  <c r="AO72" i="4" s="1"/>
  <c r="AN73" i="4" s="1"/>
  <c r="AO73" i="4" s="1"/>
  <c r="AN74" i="4" s="1"/>
  <c r="AO74" i="4" s="1"/>
  <c r="AN75" i="4" s="1"/>
  <c r="AO75" i="4" s="1"/>
  <c r="AN76" i="4" s="1"/>
  <c r="AO76" i="4" s="1"/>
  <c r="AN77" i="4" s="1"/>
  <c r="AO77" i="4" s="1"/>
  <c r="AN78" i="4" s="1"/>
  <c r="AO78" i="4" s="1"/>
  <c r="AN79" i="4" s="1"/>
  <c r="AO79" i="4" s="1"/>
  <c r="AN80" i="4" s="1"/>
  <c r="AO80" i="4" s="1"/>
  <c r="AN81" i="4" s="1"/>
  <c r="AO81" i="4" s="1"/>
  <c r="AN82" i="4" s="1"/>
  <c r="AO82" i="4" s="1"/>
  <c r="AN83" i="4" s="1"/>
  <c r="AO83" i="4" s="1"/>
  <c r="AN84" i="4" s="1"/>
  <c r="AO84" i="4" s="1"/>
  <c r="AN85" i="4" s="1"/>
  <c r="AO85" i="4" s="1"/>
  <c r="AN86" i="4" s="1"/>
  <c r="AO86" i="4" s="1"/>
  <c r="AN87" i="4" s="1"/>
  <c r="AO87" i="4" s="1"/>
  <c r="AN88" i="4" s="1"/>
  <c r="AO88" i="4" s="1"/>
  <c r="AN89" i="4" s="1"/>
  <c r="AO89" i="4" s="1"/>
  <c r="AN90" i="4" s="1"/>
  <c r="AO90" i="4" s="1"/>
  <c r="AN91" i="4" s="1"/>
  <c r="AO91" i="4" s="1"/>
  <c r="AN92" i="4" s="1"/>
  <c r="AO92" i="4" s="1"/>
  <c r="AN93" i="4" s="1"/>
  <c r="AO93" i="4" s="1"/>
  <c r="AN94" i="4" s="1"/>
  <c r="AO94" i="4" s="1"/>
  <c r="AN95" i="4" s="1"/>
  <c r="AO95" i="4" s="1"/>
  <c r="AN96" i="4" s="1"/>
  <c r="AO96" i="4" s="1"/>
  <c r="AN97" i="4" s="1"/>
  <c r="AO97" i="4" s="1"/>
  <c r="AN98" i="4" s="1"/>
  <c r="AO98" i="4" s="1"/>
  <c r="AN99" i="4" s="1"/>
  <c r="AO99" i="4" s="1"/>
  <c r="AN100" i="4" s="1"/>
  <c r="AO100" i="4" s="1"/>
  <c r="AN101" i="4" s="1"/>
  <c r="AO101" i="4" s="1"/>
  <c r="AN102" i="4" s="1"/>
  <c r="AO102" i="4" s="1"/>
  <c r="AN103" i="4" s="1"/>
  <c r="AO103" i="4" s="1"/>
  <c r="AN104" i="4" s="1"/>
  <c r="AO104" i="4" s="1"/>
  <c r="AN105" i="4" s="1"/>
  <c r="AO105" i="4" s="1"/>
  <c r="AN106" i="4" s="1"/>
  <c r="AO106" i="4" s="1"/>
  <c r="AN107" i="4" s="1"/>
  <c r="AO107" i="4" s="1"/>
  <c r="AN108" i="4" s="1"/>
  <c r="AO108" i="4" s="1"/>
  <c r="AN109" i="4" s="1"/>
  <c r="AO109" i="4" s="1"/>
  <c r="AN110" i="4" s="1"/>
  <c r="AO110" i="4" s="1"/>
  <c r="AN111" i="4" s="1"/>
  <c r="AO111" i="4" s="1"/>
  <c r="AN112" i="4" s="1"/>
  <c r="AO112" i="4" s="1"/>
  <c r="AN113" i="4" s="1"/>
  <c r="AO113" i="4" s="1"/>
  <c r="AN114" i="4" s="1"/>
  <c r="AO114" i="4" s="1"/>
  <c r="AN115" i="4" s="1"/>
  <c r="AO115" i="4" s="1"/>
  <c r="AN116" i="4" s="1"/>
  <c r="AO116" i="4" s="1"/>
  <c r="AN117" i="4" s="1"/>
  <c r="AO117" i="4" s="1"/>
  <c r="AN118" i="4" s="1"/>
  <c r="AO118" i="4" s="1"/>
  <c r="AN119" i="4" s="1"/>
  <c r="AO119" i="4" s="1"/>
  <c r="AN120" i="4" s="1"/>
  <c r="AO120" i="4" s="1"/>
  <c r="AN121" i="4" s="1"/>
  <c r="AO121" i="4" s="1"/>
  <c r="AN122" i="4" s="1"/>
  <c r="AO122" i="4" s="1"/>
  <c r="AN123" i="4" s="1"/>
  <c r="AO123" i="4" s="1"/>
  <c r="AN124" i="4" s="1"/>
  <c r="AO124" i="4" s="1"/>
  <c r="AN125" i="4" s="1"/>
  <c r="AO125" i="4" s="1"/>
  <c r="AN126" i="4" s="1"/>
  <c r="AO126" i="4" s="1"/>
  <c r="AN127" i="4" s="1"/>
  <c r="AO127" i="4" s="1"/>
  <c r="AN128" i="4" s="1"/>
  <c r="AO128" i="4" s="1"/>
  <c r="AN129" i="4" s="1"/>
  <c r="AO129" i="4" s="1"/>
  <c r="AN130" i="4" s="1"/>
  <c r="AO130" i="4" s="1"/>
  <c r="AN131" i="4" s="1"/>
  <c r="AO131" i="4" s="1"/>
  <c r="AN132" i="4" s="1"/>
  <c r="AO132" i="4" s="1"/>
  <c r="AN133" i="4" s="1"/>
  <c r="AO133" i="4" s="1"/>
  <c r="AN134" i="4" s="1"/>
  <c r="AO134" i="4" s="1"/>
  <c r="AN135" i="4" s="1"/>
  <c r="AO135" i="4" s="1"/>
  <c r="AN136" i="4" s="1"/>
  <c r="AO136" i="4" s="1"/>
  <c r="AN137" i="4" s="1"/>
  <c r="AO137" i="4" s="1"/>
  <c r="AN138" i="4" s="1"/>
  <c r="AO138" i="4" s="1"/>
  <c r="AN139" i="4" s="1"/>
  <c r="AO139" i="4" s="1"/>
  <c r="AN140" i="4" s="1"/>
  <c r="AO140" i="4" s="1"/>
  <c r="AN141" i="4" s="1"/>
  <c r="AO141" i="4" s="1"/>
  <c r="AN142" i="4" s="1"/>
  <c r="AO142" i="4" s="1"/>
  <c r="AN143" i="4" s="1"/>
  <c r="AO143" i="4" s="1"/>
  <c r="AN144" i="4" s="1"/>
  <c r="AO144" i="4" s="1"/>
  <c r="AN145" i="4" s="1"/>
  <c r="AO145" i="4" s="1"/>
  <c r="AN146" i="4" s="1"/>
  <c r="AO146" i="4" s="1"/>
  <c r="AN147" i="4" s="1"/>
  <c r="AO147" i="4" s="1"/>
  <c r="AN148" i="4" s="1"/>
  <c r="AO148" i="4" s="1"/>
  <c r="AN149" i="4" s="1"/>
  <c r="AO149" i="4" s="1"/>
  <c r="AN150" i="4" s="1"/>
  <c r="AO150" i="4" s="1"/>
  <c r="AN151" i="4" s="1"/>
  <c r="AO151" i="4" s="1"/>
  <c r="AN152" i="4" s="1"/>
  <c r="AO152" i="4" s="1"/>
  <c r="AN153" i="4" s="1"/>
  <c r="AO153" i="4" s="1"/>
  <c r="AN154" i="4" s="1"/>
  <c r="AO154" i="4" s="1"/>
  <c r="AN155" i="4" s="1"/>
  <c r="AO155" i="4" s="1"/>
  <c r="AN156" i="4" s="1"/>
  <c r="AO156" i="4" s="1"/>
  <c r="AN157" i="4" s="1"/>
  <c r="AO157" i="4" s="1"/>
  <c r="AN158" i="4" s="1"/>
  <c r="AO158" i="4" s="1"/>
  <c r="AN159" i="4" s="1"/>
  <c r="AO159" i="4" s="1"/>
  <c r="AN160" i="4" s="1"/>
  <c r="AO160" i="4" s="1"/>
  <c r="AN161" i="4" s="1"/>
  <c r="AO161" i="4" s="1"/>
  <c r="AN162" i="4" s="1"/>
  <c r="AO162" i="4" s="1"/>
  <c r="AN163" i="4" s="1"/>
  <c r="AO163" i="4" s="1"/>
  <c r="AN164" i="4" s="1"/>
  <c r="AO164" i="4" s="1"/>
  <c r="AN165" i="4" s="1"/>
  <c r="AO165" i="4" s="1"/>
  <c r="AN166" i="4" s="1"/>
  <c r="AO166" i="4" s="1"/>
  <c r="AN167" i="4" s="1"/>
  <c r="AO167" i="4" s="1"/>
  <c r="AN168" i="4" s="1"/>
  <c r="AO168" i="4" s="1"/>
  <c r="AN169" i="4" s="1"/>
  <c r="AO169" i="4" s="1"/>
  <c r="AN170" i="4" s="1"/>
  <c r="AO170" i="4" s="1"/>
  <c r="AN171" i="4" s="1"/>
  <c r="AO171" i="4" s="1"/>
  <c r="AN172" i="4" s="1"/>
  <c r="AO172" i="4" s="1"/>
  <c r="AN173" i="4" s="1"/>
  <c r="AO173" i="4" s="1"/>
  <c r="AN174" i="4" s="1"/>
  <c r="AO174" i="4" s="1"/>
  <c r="AN175" i="4" s="1"/>
  <c r="AO175" i="4" s="1"/>
  <c r="AN176" i="4" s="1"/>
  <c r="AO176" i="4" s="1"/>
  <c r="AN177" i="4" s="1"/>
  <c r="AO177" i="4" s="1"/>
  <c r="AN178" i="4" s="1"/>
  <c r="AO178" i="4" s="1"/>
  <c r="AN179" i="4" s="1"/>
  <c r="AO179" i="4" s="1"/>
  <c r="AN180" i="4" s="1"/>
  <c r="AO180" i="4" s="1"/>
  <c r="AN181" i="4" s="1"/>
  <c r="AO181" i="4" s="1"/>
  <c r="AN182" i="4" s="1"/>
  <c r="AO182" i="4" s="1"/>
  <c r="AN183" i="4" s="1"/>
  <c r="AO183" i="4" s="1"/>
  <c r="AN184" i="4" s="1"/>
  <c r="AO184" i="4" s="1"/>
  <c r="AN185" i="4" s="1"/>
  <c r="AO185" i="4" s="1"/>
  <c r="AN186" i="4" s="1"/>
  <c r="AO186" i="4" s="1"/>
  <c r="AN187" i="4" s="1"/>
  <c r="AO187" i="4" s="1"/>
  <c r="AN188" i="4" s="1"/>
  <c r="AO188" i="4" s="1"/>
  <c r="AN189" i="4" s="1"/>
  <c r="AO189" i="4" s="1"/>
  <c r="AN190" i="4" s="1"/>
  <c r="AO190" i="4" s="1"/>
  <c r="AN191" i="4" s="1"/>
  <c r="AO191" i="4" s="1"/>
  <c r="AN192" i="4" s="1"/>
  <c r="AO192" i="4" s="1"/>
  <c r="AN193" i="4" s="1"/>
  <c r="AO193" i="4" s="1"/>
  <c r="AN194" i="4" s="1"/>
  <c r="AO194" i="4" s="1"/>
  <c r="AN195" i="4" s="1"/>
  <c r="AO195" i="4" s="1"/>
  <c r="AN196" i="4" s="1"/>
  <c r="AO196" i="4" s="1"/>
  <c r="AN197" i="4" s="1"/>
  <c r="AO197" i="4" s="1"/>
  <c r="AN198" i="4" s="1"/>
  <c r="AO198" i="4" s="1"/>
  <c r="AN199" i="4" s="1"/>
  <c r="AO199" i="4" s="1"/>
  <c r="AN200" i="4" s="1"/>
  <c r="AO200" i="4" s="1"/>
  <c r="AN201" i="4" s="1"/>
  <c r="AO201" i="4" s="1"/>
  <c r="AN202" i="4" s="1"/>
  <c r="AO202" i="4" s="1"/>
  <c r="AN203" i="4" s="1"/>
  <c r="AO203" i="4" s="1"/>
  <c r="AN204" i="4" s="1"/>
  <c r="AO204" i="4" s="1"/>
  <c r="AN205" i="4" s="1"/>
  <c r="AO205" i="4" s="1"/>
  <c r="AN206" i="4" s="1"/>
  <c r="AO206" i="4" s="1"/>
  <c r="AN207" i="4" s="1"/>
  <c r="AO207" i="4" s="1"/>
  <c r="AN208" i="4" s="1"/>
  <c r="AO208" i="4" s="1"/>
  <c r="AN209" i="4" s="1"/>
  <c r="AO209" i="4" s="1"/>
  <c r="AN210" i="4" s="1"/>
  <c r="AO210" i="4" s="1"/>
  <c r="AN211" i="4" s="1"/>
  <c r="AO211" i="4" s="1"/>
  <c r="AN212" i="4" s="1"/>
  <c r="AO212" i="4" s="1"/>
  <c r="AN213" i="4" s="1"/>
  <c r="AO213" i="4" s="1"/>
  <c r="AN214" i="4" s="1"/>
  <c r="AO214" i="4" s="1"/>
  <c r="AN215" i="4" s="1"/>
  <c r="AO215" i="4" s="1"/>
  <c r="AN216" i="4" s="1"/>
  <c r="AO216" i="4" s="1"/>
  <c r="AN217" i="4" s="1"/>
  <c r="AO217" i="4" s="1"/>
  <c r="AN218" i="4" s="1"/>
  <c r="AO218" i="4" s="1"/>
  <c r="AN219" i="4" s="1"/>
  <c r="AO219" i="4" s="1"/>
  <c r="AN220" i="4" s="1"/>
  <c r="AO220" i="4" s="1"/>
  <c r="AN221" i="4" s="1"/>
  <c r="AO221" i="4" s="1"/>
  <c r="AN222" i="4" s="1"/>
  <c r="AO222" i="4" s="1"/>
  <c r="AN223" i="4" s="1"/>
  <c r="AO223" i="4" s="1"/>
  <c r="AN224" i="4" s="1"/>
  <c r="AO224" i="4" s="1"/>
  <c r="AN225" i="4" s="1"/>
  <c r="AO225" i="4" s="1"/>
  <c r="AN226" i="4" s="1"/>
  <c r="AO226" i="4" s="1"/>
  <c r="AN227" i="4" s="1"/>
  <c r="AO227" i="4" s="1"/>
  <c r="AN228" i="4" s="1"/>
  <c r="AO228" i="4" s="1"/>
  <c r="AN229" i="4" s="1"/>
  <c r="AO229" i="4" s="1"/>
  <c r="AN230" i="4" s="1"/>
  <c r="AO230" i="4" s="1"/>
  <c r="AN231" i="4" s="1"/>
  <c r="AO231" i="4" s="1"/>
  <c r="AN232" i="4" s="1"/>
  <c r="AO232" i="4" s="1"/>
  <c r="AN233" i="4" s="1"/>
  <c r="AO233" i="4" s="1"/>
  <c r="AN234" i="4" s="1"/>
  <c r="AO234" i="4" s="1"/>
  <c r="AN235" i="4" s="1"/>
  <c r="AO235" i="4" s="1"/>
  <c r="AN236" i="4" s="1"/>
  <c r="AO236" i="4" s="1"/>
  <c r="AN237" i="4" s="1"/>
  <c r="AO237" i="4" s="1"/>
  <c r="AN238" i="4" s="1"/>
  <c r="AO238" i="4" s="1"/>
  <c r="AN239" i="4" s="1"/>
  <c r="AO239" i="4" s="1"/>
  <c r="AN240" i="4" s="1"/>
  <c r="AO240" i="4" s="1"/>
  <c r="AN241" i="4" s="1"/>
  <c r="AO241" i="4" s="1"/>
  <c r="AN242" i="4" s="1"/>
  <c r="AO242" i="4" s="1"/>
  <c r="AN243" i="4" s="1"/>
  <c r="AO243" i="4" s="1"/>
  <c r="AN244" i="4" s="1"/>
  <c r="AO244" i="4" s="1"/>
  <c r="AN245" i="4" s="1"/>
  <c r="AO245" i="4" s="1"/>
  <c r="AN246" i="4" s="1"/>
  <c r="AO246" i="4" s="1"/>
  <c r="AN247" i="4" s="1"/>
  <c r="AO247" i="4" s="1"/>
  <c r="AN248" i="4" s="1"/>
  <c r="AO248" i="4" s="1"/>
  <c r="AN249" i="4" s="1"/>
  <c r="AO249" i="4" s="1"/>
  <c r="AN250" i="4" s="1"/>
  <c r="AO250" i="4" s="1"/>
  <c r="AN251" i="4" s="1"/>
  <c r="AO251" i="4" s="1"/>
  <c r="AN252" i="4" s="1"/>
  <c r="AO252" i="4" s="1"/>
  <c r="AN253" i="4" s="1"/>
  <c r="AO253" i="4" s="1"/>
  <c r="AN254" i="4" s="1"/>
  <c r="AO254" i="4" s="1"/>
  <c r="AN255" i="4" s="1"/>
  <c r="AO255" i="4" s="1"/>
  <c r="AN256" i="4" s="1"/>
  <c r="AO256" i="4" s="1"/>
  <c r="AN257" i="4" s="1"/>
  <c r="AO257" i="4" s="1"/>
  <c r="AN258" i="4" s="1"/>
  <c r="AO258" i="4" s="1"/>
  <c r="AN259" i="4" s="1"/>
  <c r="AO259" i="4" s="1"/>
  <c r="AN260" i="4" s="1"/>
  <c r="AO260" i="4" s="1"/>
  <c r="AN261" i="4" s="1"/>
  <c r="AO261" i="4" s="1"/>
  <c r="AN262" i="4" s="1"/>
  <c r="AO262" i="4" s="1"/>
  <c r="AN263" i="4" s="1"/>
  <c r="AO263" i="4" s="1"/>
  <c r="AN264" i="4" s="1"/>
  <c r="AO264" i="4" s="1"/>
  <c r="AN265" i="4" s="1"/>
  <c r="AO265" i="4" s="1"/>
  <c r="AN266" i="4" s="1"/>
  <c r="AO266" i="4" s="1"/>
  <c r="AN267" i="4" s="1"/>
  <c r="AO267" i="4" s="1"/>
  <c r="AN268" i="4" s="1"/>
  <c r="AO268" i="4" s="1"/>
  <c r="AN269" i="4" s="1"/>
  <c r="AO269" i="4" s="1"/>
  <c r="AN270" i="4" s="1"/>
  <c r="AO270" i="4" s="1"/>
  <c r="AN271" i="4" s="1"/>
  <c r="AO271" i="4" s="1"/>
  <c r="AN272" i="4" s="1"/>
  <c r="AO272" i="4" s="1"/>
  <c r="AN273" i="4" s="1"/>
  <c r="AO273" i="4" s="1"/>
  <c r="AN274" i="4" s="1"/>
  <c r="AO274" i="4" s="1"/>
  <c r="AN275" i="4" s="1"/>
  <c r="AO275" i="4" s="1"/>
  <c r="AN276" i="4" s="1"/>
  <c r="AO276" i="4" s="1"/>
  <c r="AN277" i="4" s="1"/>
  <c r="AO277" i="4" s="1"/>
  <c r="AN278" i="4" s="1"/>
  <c r="AO278" i="4" s="1"/>
  <c r="AN279" i="4" s="1"/>
  <c r="AO279" i="4" s="1"/>
  <c r="AN280" i="4" s="1"/>
  <c r="AO280" i="4" s="1"/>
  <c r="AN281" i="4" s="1"/>
  <c r="AO281" i="4" s="1"/>
  <c r="AN282" i="4" s="1"/>
  <c r="AO282" i="4" s="1"/>
  <c r="AN283" i="4" s="1"/>
  <c r="AO283" i="4" s="1"/>
  <c r="AN284" i="4" s="1"/>
  <c r="AO284" i="4" s="1"/>
  <c r="AN285" i="4" s="1"/>
  <c r="AO285" i="4" s="1"/>
  <c r="AN286" i="4" s="1"/>
  <c r="AO286" i="4" s="1"/>
  <c r="AN287" i="4" s="1"/>
  <c r="AO287" i="4" s="1"/>
  <c r="AN288" i="4" s="1"/>
  <c r="AO288" i="4" s="1"/>
  <c r="AN289" i="4" s="1"/>
  <c r="AO289" i="4" s="1"/>
  <c r="AN290" i="4" s="1"/>
  <c r="AO290" i="4" s="1"/>
  <c r="AN291" i="4" s="1"/>
  <c r="AO291" i="4" s="1"/>
  <c r="AN292" i="4" s="1"/>
  <c r="AO292" i="4" s="1"/>
  <c r="AN293" i="4" s="1"/>
  <c r="AO293" i="4" s="1"/>
  <c r="AN294" i="4" s="1"/>
  <c r="AO294" i="4" s="1"/>
  <c r="AN295" i="4" s="1"/>
  <c r="AO295" i="4" s="1"/>
  <c r="AN296" i="4" s="1"/>
  <c r="AO296" i="4" s="1"/>
  <c r="AN297" i="4" s="1"/>
  <c r="AO297" i="4" s="1"/>
  <c r="AN298" i="4" s="1"/>
  <c r="AO298" i="4" s="1"/>
  <c r="AN299" i="4" s="1"/>
  <c r="AO299" i="4" s="1"/>
  <c r="AN300" i="4" s="1"/>
  <c r="AO300" i="4" s="1"/>
  <c r="AN301" i="4" s="1"/>
  <c r="AO301" i="4" s="1"/>
  <c r="AN302" i="4" s="1"/>
  <c r="AO302" i="4" s="1"/>
  <c r="AN303" i="4" s="1"/>
  <c r="AO303" i="4" s="1"/>
  <c r="AN304" i="4" s="1"/>
  <c r="AO304" i="4" s="1"/>
  <c r="AN305" i="4" s="1"/>
  <c r="AO305" i="4" s="1"/>
  <c r="AN306" i="4" s="1"/>
  <c r="AO306" i="4" s="1"/>
  <c r="AN307" i="4" s="1"/>
  <c r="AO307" i="4" s="1"/>
  <c r="AN308" i="4" s="1"/>
  <c r="AO308" i="4" s="1"/>
  <c r="AN309" i="4" s="1"/>
  <c r="AO309" i="4" s="1"/>
  <c r="AN310" i="4" s="1"/>
  <c r="AO310" i="4" s="1"/>
  <c r="AN311" i="4" s="1"/>
  <c r="AO311" i="4" s="1"/>
  <c r="AN312" i="4" s="1"/>
  <c r="AO312" i="4" s="1"/>
  <c r="AN313" i="4" s="1"/>
  <c r="AO313" i="4" s="1"/>
  <c r="AN314" i="4" s="1"/>
  <c r="AO314" i="4" s="1"/>
  <c r="AN315" i="4" s="1"/>
  <c r="AO315" i="4" s="1"/>
  <c r="AN316" i="4" s="1"/>
  <c r="AO316" i="4" s="1"/>
  <c r="AN317" i="4" s="1"/>
  <c r="AO317" i="4" s="1"/>
  <c r="AN318" i="4" s="1"/>
  <c r="AO318" i="4" s="1"/>
  <c r="AN319" i="4" s="1"/>
  <c r="AO319" i="4" s="1"/>
  <c r="AN320" i="4" s="1"/>
  <c r="AO320" i="4" s="1"/>
  <c r="AN321" i="4" s="1"/>
  <c r="AO321" i="4" s="1"/>
  <c r="AN322" i="4" s="1"/>
  <c r="AO322" i="4" s="1"/>
  <c r="AN323" i="4" s="1"/>
  <c r="AO323" i="4" s="1"/>
  <c r="AN324" i="4" s="1"/>
  <c r="AO324" i="4" s="1"/>
  <c r="AN325" i="4" s="1"/>
  <c r="AO325" i="4" s="1"/>
  <c r="AN326" i="4" s="1"/>
  <c r="AO326" i="4" s="1"/>
  <c r="AN327" i="4" s="1"/>
  <c r="AO327" i="4" s="1"/>
  <c r="AN328" i="4" s="1"/>
  <c r="AO328" i="4" s="1"/>
  <c r="AN329" i="4" s="1"/>
  <c r="AO329" i="4" s="1"/>
  <c r="AN330" i="4" s="1"/>
  <c r="AO330" i="4" s="1"/>
  <c r="AN331" i="4" s="1"/>
  <c r="AO331" i="4" s="1"/>
  <c r="AN332" i="4" s="1"/>
  <c r="AO332" i="4" s="1"/>
  <c r="AN333" i="4" s="1"/>
  <c r="AO333" i="4" s="1"/>
  <c r="AN334" i="4" s="1"/>
  <c r="AO334" i="4" s="1"/>
  <c r="AN335" i="4" s="1"/>
  <c r="AO335" i="4" s="1"/>
  <c r="AN336" i="4" s="1"/>
  <c r="AO336" i="4" s="1"/>
  <c r="AN337" i="4" s="1"/>
  <c r="AO337" i="4" s="1"/>
  <c r="AN338" i="4" s="1"/>
  <c r="AO338" i="4" s="1"/>
  <c r="AN339" i="4" s="1"/>
  <c r="AO339" i="4" s="1"/>
  <c r="AN340" i="4" s="1"/>
  <c r="AO340" i="4" s="1"/>
  <c r="AN341" i="4" s="1"/>
  <c r="AO341" i="4" s="1"/>
  <c r="AN342" i="4" s="1"/>
  <c r="AO342" i="4" s="1"/>
  <c r="AN343" i="4" s="1"/>
  <c r="AO343" i="4" s="1"/>
  <c r="AN344" i="4" s="1"/>
  <c r="AO344" i="4" s="1"/>
  <c r="AN345" i="4" s="1"/>
  <c r="AO345" i="4" s="1"/>
  <c r="AN346" i="4" s="1"/>
  <c r="AO346" i="4" s="1"/>
  <c r="AN347" i="4" s="1"/>
  <c r="AO347" i="4" s="1"/>
  <c r="AN348" i="4" s="1"/>
  <c r="AO348" i="4" s="1"/>
  <c r="AN349" i="4" s="1"/>
  <c r="AO349" i="4" s="1"/>
  <c r="AN350" i="4" s="1"/>
  <c r="AO350" i="4" s="1"/>
  <c r="AN351" i="4" s="1"/>
  <c r="AO351" i="4" s="1"/>
  <c r="AN352" i="4" s="1"/>
  <c r="AO352" i="4" s="1"/>
  <c r="AN353" i="4" s="1"/>
  <c r="AO353" i="4" s="1"/>
  <c r="AN354" i="4" s="1"/>
  <c r="AO354" i="4" s="1"/>
  <c r="AN355" i="4" s="1"/>
  <c r="AO355" i="4" s="1"/>
  <c r="AN356" i="4" s="1"/>
  <c r="AO356" i="4" s="1"/>
  <c r="AN357" i="4" s="1"/>
  <c r="AO357" i="4" s="1"/>
  <c r="AN358" i="4" s="1"/>
  <c r="AO358" i="4" s="1"/>
  <c r="AN359" i="4" s="1"/>
  <c r="AO359" i="4" s="1"/>
  <c r="AN360" i="4" s="1"/>
  <c r="AO360" i="4" s="1"/>
  <c r="AN361" i="4" s="1"/>
  <c r="AO361" i="4" s="1"/>
  <c r="AN362" i="4" s="1"/>
  <c r="AO362" i="4" s="1"/>
  <c r="AN363" i="4" s="1"/>
  <c r="AO363" i="4" s="1"/>
  <c r="AN364" i="4" s="1"/>
  <c r="AO364" i="4" s="1"/>
  <c r="AN365" i="4" s="1"/>
  <c r="AO365" i="4" s="1"/>
  <c r="AN366" i="4" s="1"/>
  <c r="AO366" i="4" s="1"/>
  <c r="AN367" i="4" s="1"/>
  <c r="AO367" i="4" s="1"/>
  <c r="AN368" i="4" s="1"/>
  <c r="AO368" i="4" s="1"/>
  <c r="AN369" i="4" s="1"/>
  <c r="AO369" i="4" s="1"/>
  <c r="AN370" i="4" s="1"/>
  <c r="AO370" i="4" s="1"/>
  <c r="AN371" i="4" s="1"/>
  <c r="AO371" i="4" s="1"/>
  <c r="AN372" i="4" s="1"/>
  <c r="AO372" i="4" s="1"/>
  <c r="AN373" i="4" s="1"/>
  <c r="AO373" i="4" s="1"/>
  <c r="AN374" i="4" s="1"/>
  <c r="AO374" i="4" s="1"/>
  <c r="AN375" i="4" s="1"/>
  <c r="AO375" i="4" s="1"/>
  <c r="AN376" i="4" s="1"/>
  <c r="AO376" i="4" s="1"/>
  <c r="AN377" i="4" s="1"/>
  <c r="AO377" i="4" s="1"/>
  <c r="AN378" i="4" s="1"/>
  <c r="AO378" i="4" s="1"/>
  <c r="AN379" i="4" s="1"/>
  <c r="AO379" i="4" s="1"/>
  <c r="AN380" i="4" s="1"/>
  <c r="AO380" i="4" s="1"/>
  <c r="AN381" i="4" s="1"/>
  <c r="AO381" i="4" s="1"/>
  <c r="AN382" i="4" s="1"/>
  <c r="AO382" i="4" s="1"/>
  <c r="AN383" i="4" s="1"/>
  <c r="AO383" i="4" s="1"/>
  <c r="AN384" i="4" s="1"/>
  <c r="AO384" i="4" s="1"/>
  <c r="AN385" i="4" s="1"/>
  <c r="AO385" i="4" s="1"/>
  <c r="AN386" i="4" s="1"/>
  <c r="AO386" i="4" s="1"/>
  <c r="AN387" i="4" s="1"/>
  <c r="AO387" i="4" s="1"/>
  <c r="AN388" i="4" s="1"/>
  <c r="AO388" i="4" s="1"/>
  <c r="AN389" i="4" s="1"/>
  <c r="AO389" i="4" s="1"/>
  <c r="AN390" i="4" s="1"/>
  <c r="AO390" i="4" s="1"/>
  <c r="AN391" i="4" s="1"/>
  <c r="AO391" i="4" s="1"/>
  <c r="AN392" i="4" s="1"/>
  <c r="AO392" i="4" s="1"/>
  <c r="AN393" i="4" s="1"/>
  <c r="AO393" i="4" s="1"/>
  <c r="AN394" i="4" s="1"/>
  <c r="AO394" i="4" s="1"/>
  <c r="AN395" i="4" s="1"/>
  <c r="AO395" i="4" s="1"/>
  <c r="AN396" i="4" s="1"/>
  <c r="AO396" i="4" s="1"/>
  <c r="AN397" i="4" s="1"/>
  <c r="AO397" i="4" s="1"/>
  <c r="AN398" i="4" s="1"/>
  <c r="AO398" i="4" s="1"/>
  <c r="AN399" i="4" s="1"/>
  <c r="AO399" i="4" s="1"/>
  <c r="AN400" i="4" s="1"/>
  <c r="AO400" i="4" s="1"/>
  <c r="AN401" i="4" s="1"/>
  <c r="AO401" i="4" s="1"/>
  <c r="AN402" i="4" s="1"/>
  <c r="AO402" i="4" s="1"/>
  <c r="AN403" i="4" s="1"/>
  <c r="AO403" i="4" s="1"/>
  <c r="AN404" i="4" s="1"/>
  <c r="AO404" i="4" s="1"/>
  <c r="AN405" i="4" s="1"/>
  <c r="AO405" i="4" s="1"/>
  <c r="AN406" i="4" s="1"/>
  <c r="AO406" i="4" s="1"/>
  <c r="AN407" i="4" s="1"/>
  <c r="AO407" i="4" s="1"/>
  <c r="AN408" i="4" s="1"/>
  <c r="AO408" i="4" s="1"/>
  <c r="AN409" i="4" s="1"/>
  <c r="AO409" i="4" s="1"/>
  <c r="AN410" i="4" s="1"/>
  <c r="AO410" i="4" s="1"/>
  <c r="AN411" i="4" s="1"/>
  <c r="AO411" i="4" s="1"/>
  <c r="AN412" i="4" s="1"/>
  <c r="AO412" i="4" s="1"/>
  <c r="AN413" i="4" s="1"/>
  <c r="AO413" i="4" s="1"/>
  <c r="AN414" i="4" s="1"/>
  <c r="AO414" i="4" s="1"/>
  <c r="AN415" i="4" s="1"/>
  <c r="AO415" i="4" s="1"/>
  <c r="AN416" i="4" s="1"/>
  <c r="AO416" i="4" s="1"/>
  <c r="AN417" i="4" s="1"/>
  <c r="AO417" i="4" s="1"/>
  <c r="AN418" i="4" s="1"/>
  <c r="AO418" i="4" s="1"/>
  <c r="AN419" i="4" s="1"/>
  <c r="AO419" i="4" s="1"/>
  <c r="AN420" i="4" s="1"/>
  <c r="AO420" i="4" s="1"/>
  <c r="AN421" i="4" s="1"/>
  <c r="AO421" i="4" s="1"/>
  <c r="AN422" i="4" s="1"/>
  <c r="AO422" i="4" s="1"/>
  <c r="AN423" i="4" s="1"/>
  <c r="AO423" i="4" s="1"/>
  <c r="AN424" i="4" s="1"/>
  <c r="AO424" i="4" s="1"/>
  <c r="AN425" i="4" s="1"/>
  <c r="AO425" i="4" s="1"/>
  <c r="AN426" i="4" s="1"/>
  <c r="AO426" i="4" s="1"/>
  <c r="AN427" i="4" s="1"/>
  <c r="AO427" i="4" s="1"/>
  <c r="AN428" i="4" s="1"/>
  <c r="AO428" i="4" s="1"/>
  <c r="AN429" i="4" s="1"/>
  <c r="AO429" i="4" s="1"/>
  <c r="AN430" i="4" s="1"/>
  <c r="AO430" i="4" s="1"/>
  <c r="AN431" i="4" s="1"/>
  <c r="AO431" i="4" s="1"/>
  <c r="AN432" i="4" s="1"/>
  <c r="AO432" i="4" s="1"/>
  <c r="AN433" i="4" s="1"/>
  <c r="AO433" i="4" s="1"/>
  <c r="AN434" i="4" s="1"/>
  <c r="AO434" i="4" s="1"/>
  <c r="AN435" i="4" s="1"/>
  <c r="AO435" i="4" s="1"/>
  <c r="AN436" i="4" s="1"/>
  <c r="AO436" i="4" s="1"/>
  <c r="AN437" i="4" s="1"/>
  <c r="AO437" i="4" s="1"/>
  <c r="AN438" i="4" s="1"/>
  <c r="AO438" i="4" s="1"/>
  <c r="AN439" i="4" s="1"/>
  <c r="AO439" i="4" s="1"/>
  <c r="AN440" i="4" s="1"/>
  <c r="AO440" i="4" s="1"/>
  <c r="AN441" i="4" s="1"/>
  <c r="AO441" i="4" s="1"/>
  <c r="AN442" i="4" s="1"/>
  <c r="AO442" i="4" s="1"/>
  <c r="AN443" i="4" s="1"/>
  <c r="AO443" i="4" s="1"/>
  <c r="AN444" i="4" s="1"/>
  <c r="AO444" i="4" s="1"/>
  <c r="AN445" i="4" s="1"/>
  <c r="AO445" i="4" s="1"/>
  <c r="AN446" i="4" s="1"/>
  <c r="AO446" i="4" s="1"/>
  <c r="AN447" i="4" s="1"/>
  <c r="AO447" i="4" s="1"/>
  <c r="AN448" i="4" s="1"/>
  <c r="AO448" i="4" s="1"/>
  <c r="AN449" i="4" s="1"/>
  <c r="AO449" i="4" s="1"/>
  <c r="AN450" i="4" s="1"/>
  <c r="AO450" i="4" s="1"/>
  <c r="AN451" i="4" s="1"/>
  <c r="AO451" i="4" s="1"/>
  <c r="AN452" i="4" s="1"/>
  <c r="AO452" i="4" s="1"/>
  <c r="AN453" i="4" s="1"/>
  <c r="AO453" i="4" s="1"/>
  <c r="AN454" i="4" s="1"/>
  <c r="AO454" i="4" s="1"/>
  <c r="AN455" i="4" s="1"/>
  <c r="AO455" i="4" s="1"/>
  <c r="AN456" i="4" s="1"/>
  <c r="AO456" i="4" s="1"/>
  <c r="AN457" i="4" s="1"/>
  <c r="AO457" i="4" s="1"/>
  <c r="AN458" i="4" s="1"/>
  <c r="AO458" i="4" s="1"/>
  <c r="AN459" i="4" s="1"/>
  <c r="AO459" i="4" s="1"/>
  <c r="AN460" i="4" s="1"/>
  <c r="AO460" i="4" s="1"/>
  <c r="AN461" i="4" s="1"/>
  <c r="AO461" i="4" s="1"/>
  <c r="AN462" i="4" s="1"/>
  <c r="AO462" i="4" s="1"/>
  <c r="AN463" i="4" s="1"/>
  <c r="AO463" i="4" s="1"/>
  <c r="AN464" i="4" s="1"/>
  <c r="AO464" i="4" s="1"/>
  <c r="AN465" i="4" s="1"/>
  <c r="AO465" i="4" s="1"/>
  <c r="AN466" i="4" s="1"/>
  <c r="AO466" i="4" s="1"/>
  <c r="AN467" i="4" s="1"/>
  <c r="AO467" i="4" s="1"/>
  <c r="AN468" i="4" s="1"/>
  <c r="AO468" i="4" s="1"/>
  <c r="AN469" i="4" s="1"/>
  <c r="AO469" i="4" s="1"/>
  <c r="AN470" i="4" s="1"/>
  <c r="AO470" i="4" s="1"/>
  <c r="AN471" i="4" s="1"/>
  <c r="AO471" i="4" s="1"/>
  <c r="AN472" i="4" s="1"/>
  <c r="AO472" i="4" s="1"/>
  <c r="AN473" i="4" s="1"/>
  <c r="AO473" i="4" s="1"/>
  <c r="AN474" i="4" s="1"/>
  <c r="AO474" i="4" s="1"/>
  <c r="AN475" i="4" s="1"/>
  <c r="AO475" i="4" s="1"/>
  <c r="AN476" i="4" s="1"/>
  <c r="AO476" i="4" s="1"/>
  <c r="AN477" i="4" s="1"/>
  <c r="AO477" i="4" s="1"/>
  <c r="AN478" i="4" s="1"/>
  <c r="AO478" i="4" s="1"/>
  <c r="AN479" i="4" s="1"/>
  <c r="AO479" i="4" s="1"/>
  <c r="AN480" i="4" s="1"/>
  <c r="AO480" i="4" s="1"/>
  <c r="AN481" i="4" s="1"/>
  <c r="AO481" i="4" s="1"/>
  <c r="AN482" i="4" s="1"/>
  <c r="AO482" i="4" s="1"/>
  <c r="AN483" i="4" s="1"/>
  <c r="AO483" i="4" s="1"/>
  <c r="AN484" i="4" s="1"/>
  <c r="AO484" i="4" s="1"/>
  <c r="AN485" i="4" s="1"/>
  <c r="AO485" i="4" s="1"/>
  <c r="AN486" i="4" s="1"/>
  <c r="AO486" i="4" s="1"/>
  <c r="AN487" i="4" s="1"/>
  <c r="AO487" i="4" s="1"/>
  <c r="AN488" i="4" s="1"/>
  <c r="AO488" i="4" s="1"/>
  <c r="AN489" i="4" s="1"/>
  <c r="AO489" i="4" s="1"/>
  <c r="AN490" i="4" s="1"/>
  <c r="AO490" i="4" s="1"/>
  <c r="AN491" i="4" s="1"/>
  <c r="AO491" i="4" s="1"/>
  <c r="AN492" i="4" s="1"/>
  <c r="AO492" i="4" s="1"/>
  <c r="AN493" i="4" s="1"/>
  <c r="AO493" i="4" s="1"/>
  <c r="AN494" i="4" s="1"/>
  <c r="AO494" i="4" s="1"/>
  <c r="AN495" i="4" s="1"/>
  <c r="AO495" i="4" s="1"/>
  <c r="AN496" i="4" s="1"/>
  <c r="AO496" i="4" s="1"/>
  <c r="AN497" i="4" s="1"/>
  <c r="AO497" i="4" s="1"/>
  <c r="AN498" i="4" s="1"/>
  <c r="AO498" i="4" s="1"/>
  <c r="AN499" i="4" s="1"/>
  <c r="AO499" i="4" s="1"/>
  <c r="AN500" i="4" s="1"/>
  <c r="AO500" i="4" s="1"/>
  <c r="AN501" i="4" s="1"/>
  <c r="AO501" i="4" s="1"/>
  <c r="AN502" i="4" s="1"/>
  <c r="AO502" i="4" s="1"/>
  <c r="AN503" i="4" s="1"/>
  <c r="AO503" i="4" s="1"/>
  <c r="AN504" i="4" s="1"/>
  <c r="AO504" i="4" s="1"/>
  <c r="AN505" i="4" s="1"/>
  <c r="AO505" i="4" s="1"/>
  <c r="AN506" i="4" s="1"/>
  <c r="AO506" i="4" s="1"/>
  <c r="AN507" i="4" s="1"/>
  <c r="AO507" i="4" s="1"/>
  <c r="AN508" i="4" s="1"/>
  <c r="AO508" i="4" s="1"/>
  <c r="AN509" i="4" s="1"/>
  <c r="AO509" i="4" s="1"/>
  <c r="AN510" i="4" s="1"/>
  <c r="AO510" i="4" s="1"/>
  <c r="AN511" i="4" s="1"/>
  <c r="AO511" i="4" s="1"/>
  <c r="AN512" i="4" s="1"/>
  <c r="AO512" i="4" s="1"/>
  <c r="AN513" i="4" s="1"/>
  <c r="AO513" i="4" s="1"/>
  <c r="AN514" i="4" s="1"/>
  <c r="AO514" i="4" s="1"/>
  <c r="AN515" i="4" s="1"/>
  <c r="AO515" i="4" s="1"/>
  <c r="AN516" i="4" s="1"/>
  <c r="AO516" i="4" s="1"/>
  <c r="AN517" i="4" s="1"/>
  <c r="AO517" i="4" s="1"/>
  <c r="AN518" i="4" s="1"/>
  <c r="AO518" i="4" s="1"/>
  <c r="AN519" i="4" s="1"/>
  <c r="AO519" i="4" s="1"/>
  <c r="AN520" i="4" s="1"/>
  <c r="AO520" i="4" s="1"/>
  <c r="AN521" i="4" s="1"/>
  <c r="AO521" i="4" s="1"/>
  <c r="AN522" i="4" s="1"/>
  <c r="AO522" i="4" s="1"/>
  <c r="AN523" i="4" s="1"/>
  <c r="AO523" i="4" s="1"/>
  <c r="AN524" i="4" s="1"/>
  <c r="AO524" i="4" s="1"/>
  <c r="AN525" i="4" s="1"/>
  <c r="AO525" i="4" s="1"/>
  <c r="AN526" i="4" s="1"/>
  <c r="AO526" i="4" s="1"/>
  <c r="AN527" i="4" s="1"/>
  <c r="AO527" i="4" s="1"/>
  <c r="AN528" i="4" s="1"/>
  <c r="AO528" i="4" s="1"/>
  <c r="AN529" i="4" s="1"/>
  <c r="AO529" i="4" s="1"/>
  <c r="AN530" i="4" s="1"/>
  <c r="AO530" i="4" s="1"/>
  <c r="AN531" i="4" s="1"/>
  <c r="AO531" i="4" s="1"/>
  <c r="AN532" i="4" s="1"/>
  <c r="AO532" i="4" s="1"/>
  <c r="AN533" i="4" s="1"/>
  <c r="AO533" i="4" s="1"/>
  <c r="AN534" i="4" s="1"/>
  <c r="AO534" i="4" s="1"/>
  <c r="AN535" i="4" s="1"/>
  <c r="AO535" i="4" s="1"/>
  <c r="AN536" i="4" s="1"/>
  <c r="AO536" i="4" s="1"/>
  <c r="AN537" i="4" s="1"/>
  <c r="AO537" i="4" s="1"/>
  <c r="AN538" i="4" s="1"/>
  <c r="AO538" i="4" s="1"/>
  <c r="AN539" i="4" s="1"/>
  <c r="AO539" i="4" s="1"/>
  <c r="AN540" i="4" s="1"/>
  <c r="AO540" i="4" s="1"/>
  <c r="AN541" i="4" s="1"/>
  <c r="AO541" i="4" s="1"/>
  <c r="AN542" i="4" s="1"/>
  <c r="AO542" i="4" s="1"/>
  <c r="AN543" i="4" s="1"/>
  <c r="AO543" i="4" s="1"/>
  <c r="AN544" i="4" s="1"/>
  <c r="AO544" i="4" s="1"/>
  <c r="AN545" i="4" s="1"/>
  <c r="AO545" i="4" s="1"/>
  <c r="AN546" i="4" s="1"/>
  <c r="AO546" i="4" s="1"/>
  <c r="AN547" i="4" s="1"/>
  <c r="AO547" i="4" s="1"/>
  <c r="AN548" i="4" s="1"/>
  <c r="AO548" i="4" s="1"/>
  <c r="AN549" i="4" s="1"/>
  <c r="AO549" i="4" s="1"/>
  <c r="AN550" i="4" s="1"/>
  <c r="AO550" i="4" s="1"/>
  <c r="AN551" i="4" s="1"/>
  <c r="AO551" i="4" s="1"/>
  <c r="AN552" i="4" s="1"/>
  <c r="AO552" i="4" s="1"/>
  <c r="AN553" i="4" s="1"/>
  <c r="AO553" i="4" s="1"/>
  <c r="AN554" i="4" s="1"/>
  <c r="AO554" i="4" s="1"/>
  <c r="AN555" i="4" s="1"/>
  <c r="AO555" i="4" s="1"/>
  <c r="AN556" i="4" s="1"/>
  <c r="AO556" i="4" s="1"/>
  <c r="AN557" i="4" s="1"/>
  <c r="AO557" i="4" s="1"/>
  <c r="AN558" i="4" s="1"/>
  <c r="AO558" i="4" s="1"/>
  <c r="AP59" i="4" l="1" a="1"/>
  <c r="AP59" i="4" s="1"/>
  <c r="F49" i="4" s="1"/>
  <c r="J21" i="3" l="1"/>
  <c r="I21" i="3"/>
  <c r="H21" i="3"/>
  <c r="J3" i="3"/>
  <c r="J9" i="3" s="1"/>
  <c r="I3" i="3"/>
  <c r="I9" i="3" s="1"/>
  <c r="H3" i="3"/>
  <c r="H9" i="3" s="1"/>
  <c r="C2" i="3"/>
  <c r="D1" i="3" s="1"/>
  <c r="D2" i="3" s="1"/>
  <c r="E1" i="3" s="1"/>
  <c r="E2" i="3" s="1"/>
  <c r="F1" i="3" s="1"/>
  <c r="F3" i="3" l="1"/>
  <c r="F9" i="3" s="1"/>
  <c r="F2" i="3"/>
  <c r="G1" i="3" s="1"/>
  <c r="C17" i="2"/>
  <c r="C16" i="2"/>
  <c r="B17" i="2"/>
  <c r="B16" i="2"/>
  <c r="C18" i="2"/>
  <c r="C19" i="2"/>
  <c r="C3" i="2"/>
  <c r="C5" i="2" s="1"/>
  <c r="C22" i="2"/>
  <c r="C4" i="2"/>
  <c r="D2" i="2"/>
  <c r="D17" i="2"/>
  <c r="D16" i="2"/>
  <c r="D3" i="2"/>
  <c r="D5" i="2" s="1"/>
  <c r="D6" i="2" s="1"/>
  <c r="D7" i="2" s="1"/>
  <c r="D4" i="2"/>
  <c r="E2" i="2"/>
  <c r="E17" i="2"/>
  <c r="C8" i="2"/>
  <c r="E16" i="2"/>
  <c r="E3" i="2"/>
  <c r="E5" i="2" s="1"/>
  <c r="E4" i="2"/>
  <c r="C9" i="2"/>
  <c r="C11" i="2" s="1"/>
  <c r="C12" i="2" s="1"/>
  <c r="C13" i="2" s="1"/>
  <c r="C21" i="2" s="1"/>
  <c r="C10" i="2"/>
  <c r="F2" i="2"/>
  <c r="F17" i="2"/>
  <c r="D8" i="2"/>
  <c r="D18" i="2"/>
  <c r="D19" i="2"/>
  <c r="F16" i="2"/>
  <c r="F4" i="2"/>
  <c r="F3" i="2"/>
  <c r="F5" i="2" s="1"/>
  <c r="D10" i="2"/>
  <c r="D9" i="2"/>
  <c r="D11" i="2" s="1"/>
  <c r="G2" i="2"/>
  <c r="G17" i="2"/>
  <c r="D22" i="2"/>
  <c r="E18" i="2"/>
  <c r="E19" i="2"/>
  <c r="E8" i="2"/>
  <c r="G16" i="2"/>
  <c r="G3" i="2"/>
  <c r="G5" i="2" s="1"/>
  <c r="G4" i="2"/>
  <c r="E10" i="2"/>
  <c r="E9" i="2"/>
  <c r="E11" i="2" s="1"/>
  <c r="H2" i="2"/>
  <c r="H17" i="2"/>
  <c r="E22" i="2"/>
  <c r="F18" i="2"/>
  <c r="F19" i="2"/>
  <c r="F8" i="2"/>
  <c r="F9" i="2"/>
  <c r="F11" i="2" s="1"/>
  <c r="F10" i="2"/>
  <c r="H16" i="2"/>
  <c r="H3" i="2"/>
  <c r="H5" i="2" s="1"/>
  <c r="H6" i="2" s="1"/>
  <c r="H7" i="2" s="1"/>
  <c r="H4" i="2"/>
  <c r="I2" i="2"/>
  <c r="I17" i="2"/>
  <c r="G8" i="2"/>
  <c r="G18" i="2"/>
  <c r="G19" i="2"/>
  <c r="F22" i="2"/>
  <c r="I16" i="2"/>
  <c r="I3" i="2"/>
  <c r="I5" i="2" s="1"/>
  <c r="I4" i="2"/>
  <c r="G9" i="2"/>
  <c r="G11" i="2"/>
  <c r="G10" i="2"/>
  <c r="J2" i="2"/>
  <c r="J17" i="2"/>
  <c r="G22" i="2"/>
  <c r="H8" i="2"/>
  <c r="H18" i="2"/>
  <c r="H19" i="2"/>
  <c r="J16" i="2"/>
  <c r="J3" i="2"/>
  <c r="J5" i="2" s="1"/>
  <c r="J4" i="2"/>
  <c r="H10" i="2"/>
  <c r="H9" i="2"/>
  <c r="H11" i="2" s="1"/>
  <c r="H12" i="2" s="1"/>
  <c r="H13" i="2" s="1"/>
  <c r="H21" i="2" s="1"/>
  <c r="K2" i="2"/>
  <c r="K17" i="2"/>
  <c r="I8" i="2"/>
  <c r="I18" i="2"/>
  <c r="I19" i="2"/>
  <c r="H22" i="2"/>
  <c r="K16" i="2"/>
  <c r="K3" i="2"/>
  <c r="K5" i="2" s="1"/>
  <c r="K6" i="2" s="1"/>
  <c r="K7" i="2" s="1"/>
  <c r="K4" i="2"/>
  <c r="I10" i="2"/>
  <c r="I9" i="2"/>
  <c r="I11" i="2" s="1"/>
  <c r="L2" i="2"/>
  <c r="L17" i="2"/>
  <c r="I22" i="2"/>
  <c r="J18" i="2"/>
  <c r="J19" i="2"/>
  <c r="J8" i="2"/>
  <c r="L16" i="2"/>
  <c r="L3" i="2"/>
  <c r="L5" i="2" s="1"/>
  <c r="L4" i="2"/>
  <c r="J9" i="2"/>
  <c r="J11" i="2" s="1"/>
  <c r="J10" i="2"/>
  <c r="M2" i="2"/>
  <c r="M17" i="2"/>
  <c r="J22" i="2"/>
  <c r="K18" i="2"/>
  <c r="K19" i="2"/>
  <c r="K8" i="2"/>
  <c r="M16" i="2"/>
  <c r="M3" i="2"/>
  <c r="M5" i="2" s="1"/>
  <c r="M4" i="2"/>
  <c r="K10" i="2"/>
  <c r="K9" i="2"/>
  <c r="K11" i="2" s="1"/>
  <c r="N2" i="2"/>
  <c r="N17" i="2"/>
  <c r="K22" i="2"/>
  <c r="L18" i="2"/>
  <c r="L19" i="2"/>
  <c r="L8" i="2"/>
  <c r="N16" i="2"/>
  <c r="N3" i="2"/>
  <c r="N5" i="2" s="1"/>
  <c r="N4" i="2"/>
  <c r="L10" i="2"/>
  <c r="L9" i="2"/>
  <c r="L11" i="2" s="1"/>
  <c r="O2" i="2"/>
  <c r="O17" i="2"/>
  <c r="M8" i="2"/>
  <c r="M18" i="2"/>
  <c r="M19" i="2"/>
  <c r="L22" i="2"/>
  <c r="O16" i="2"/>
  <c r="O3" i="2"/>
  <c r="O5" i="2" s="1"/>
  <c r="O4" i="2"/>
  <c r="M10" i="2"/>
  <c r="M9" i="2"/>
  <c r="M11" i="2" s="1"/>
  <c r="P2" i="2"/>
  <c r="P17" i="2"/>
  <c r="M22" i="2"/>
  <c r="N8" i="2"/>
  <c r="N18" i="2"/>
  <c r="N19" i="2"/>
  <c r="P16" i="2"/>
  <c r="P3" i="2"/>
  <c r="P5" i="2" s="1"/>
  <c r="P4" i="2"/>
  <c r="N9" i="2"/>
  <c r="N11" i="2" s="1"/>
  <c r="N10" i="2"/>
  <c r="Q2" i="2"/>
  <c r="Q17" i="2"/>
  <c r="O18" i="2"/>
  <c r="O19" i="2"/>
  <c r="O8" i="2"/>
  <c r="N22" i="2"/>
  <c r="Q16" i="2"/>
  <c r="Q3" i="2"/>
  <c r="Q5" i="2"/>
  <c r="Q4" i="2"/>
  <c r="O9" i="2"/>
  <c r="O11" i="2" s="1"/>
  <c r="O12" i="2" s="1"/>
  <c r="O13" i="2" s="1"/>
  <c r="O21" i="2" s="1"/>
  <c r="O10" i="2"/>
  <c r="R2" i="2"/>
  <c r="R17" i="2"/>
  <c r="O22" i="2"/>
  <c r="P18" i="2"/>
  <c r="P19" i="2"/>
  <c r="P8" i="2"/>
  <c r="R16" i="2"/>
  <c r="R3" i="2"/>
  <c r="R5" i="2" s="1"/>
  <c r="R4" i="2"/>
  <c r="P10" i="2"/>
  <c r="P9" i="2"/>
  <c r="P11" i="2" s="1"/>
  <c r="S2" i="2"/>
  <c r="S17" i="2"/>
  <c r="Q8" i="2"/>
  <c r="Q18" i="2"/>
  <c r="Q19" i="2"/>
  <c r="P22" i="2"/>
  <c r="S16" i="2"/>
  <c r="S3" i="2"/>
  <c r="S5" i="2" s="1"/>
  <c r="S6" i="2" s="1"/>
  <c r="S7" i="2" s="1"/>
  <c r="S4" i="2"/>
  <c r="Q10" i="2"/>
  <c r="Q9" i="2"/>
  <c r="Q11" i="2" s="1"/>
  <c r="Q12" i="2" s="1"/>
  <c r="Q13" i="2" s="1"/>
  <c r="Q21" i="2" s="1"/>
  <c r="T2" i="2"/>
  <c r="T17" i="2"/>
  <c r="Q22" i="2"/>
  <c r="R18" i="2"/>
  <c r="R19" i="2"/>
  <c r="R8" i="2"/>
  <c r="R9" i="2"/>
  <c r="R11" i="2" s="1"/>
  <c r="R10" i="2"/>
  <c r="T16" i="2"/>
  <c r="T3" i="2"/>
  <c r="T5" i="2" s="1"/>
  <c r="T4" i="2"/>
  <c r="U2" i="2"/>
  <c r="U17" i="2"/>
  <c r="R22" i="2"/>
  <c r="S18" i="2"/>
  <c r="S19" i="2"/>
  <c r="S8" i="2"/>
  <c r="S10" i="2"/>
  <c r="S9" i="2"/>
  <c r="S11" i="2" s="1"/>
  <c r="U16" i="2"/>
  <c r="U3" i="2"/>
  <c r="U5" i="2"/>
  <c r="U4" i="2"/>
  <c r="V2" i="2"/>
  <c r="V17" i="2"/>
  <c r="S22" i="2"/>
  <c r="T8" i="2"/>
  <c r="T18" i="2"/>
  <c r="T19" i="2"/>
  <c r="V16" i="2"/>
  <c r="V3" i="2"/>
  <c r="V5" i="2" s="1"/>
  <c r="V4" i="2"/>
  <c r="T10" i="2"/>
  <c r="T9" i="2"/>
  <c r="T11" i="2" s="1"/>
  <c r="W2" i="2"/>
  <c r="W17" i="2"/>
  <c r="U18" i="2"/>
  <c r="U19" i="2"/>
  <c r="U8" i="2"/>
  <c r="T22" i="2"/>
  <c r="W16" i="2"/>
  <c r="W3" i="2"/>
  <c r="W5" i="2"/>
  <c r="W4" i="2"/>
  <c r="U10" i="2"/>
  <c r="U9" i="2"/>
  <c r="U11" i="2" s="1"/>
  <c r="X2" i="2"/>
  <c r="X17" i="2"/>
  <c r="V8" i="2"/>
  <c r="V18" i="2"/>
  <c r="V19" i="2"/>
  <c r="U22" i="2"/>
  <c r="X16" i="2"/>
  <c r="X3" i="2"/>
  <c r="X5" i="2" s="1"/>
  <c r="X4" i="2"/>
  <c r="V9" i="2"/>
  <c r="V11" i="2"/>
  <c r="V10" i="2"/>
  <c r="Y2" i="2"/>
  <c r="Y17" i="2"/>
  <c r="V22" i="2"/>
  <c r="W8" i="2"/>
  <c r="W18" i="2"/>
  <c r="W19" i="2"/>
  <c r="E28" i="2"/>
  <c r="W9" i="2"/>
  <c r="W11" i="2"/>
  <c r="W10" i="2"/>
  <c r="Y16" i="2"/>
  <c r="Y3" i="2"/>
  <c r="Y5" i="2" s="1"/>
  <c r="Y4" i="2"/>
  <c r="Z2" i="2"/>
  <c r="Z17" i="2"/>
  <c r="X8" i="2"/>
  <c r="X18" i="2"/>
  <c r="X19" i="2"/>
  <c r="W22" i="2"/>
  <c r="E31" i="2"/>
  <c r="X10" i="2"/>
  <c r="X9" i="2"/>
  <c r="X11" i="2"/>
  <c r="Z16" i="2"/>
  <c r="Z3" i="2"/>
  <c r="Z5" i="2" s="1"/>
  <c r="Z4" i="2"/>
  <c r="AA2" i="2"/>
  <c r="AA17" i="2"/>
  <c r="X22" i="2"/>
  <c r="Y18" i="2"/>
  <c r="Y19" i="2"/>
  <c r="Y8" i="2"/>
  <c r="AA16" i="2"/>
  <c r="AA3" i="2"/>
  <c r="AA5" i="2" s="1"/>
  <c r="AA4" i="2"/>
  <c r="Y10" i="2"/>
  <c r="Y9" i="2"/>
  <c r="Y11" i="2" s="1"/>
  <c r="Y12" i="2" s="1"/>
  <c r="Y13" i="2" s="1"/>
  <c r="Y21" i="2" s="1"/>
  <c r="AB2" i="2"/>
  <c r="AB17" i="2"/>
  <c r="Z8" i="2"/>
  <c r="Z18" i="2"/>
  <c r="Z19" i="2"/>
  <c r="Y22" i="2"/>
  <c r="AB16" i="2"/>
  <c r="AB3" i="2"/>
  <c r="AB5" i="2" s="1"/>
  <c r="AB4" i="2"/>
  <c r="Z9" i="2"/>
  <c r="Z11" i="2" s="1"/>
  <c r="Z10" i="2"/>
  <c r="AC2" i="2"/>
  <c r="AC17" i="2"/>
  <c r="AA18" i="2"/>
  <c r="AA19" i="2"/>
  <c r="AA8" i="2"/>
  <c r="Z22" i="2"/>
  <c r="AA10" i="2"/>
  <c r="AA9" i="2"/>
  <c r="AA11" i="2" s="1"/>
  <c r="AC16" i="2"/>
  <c r="AC3" i="2"/>
  <c r="AC5" i="2" s="1"/>
  <c r="AC4" i="2"/>
  <c r="AD2" i="2"/>
  <c r="AD17" i="2"/>
  <c r="AA22" i="2"/>
  <c r="AB18" i="2"/>
  <c r="AB19" i="2"/>
  <c r="AB8" i="2"/>
  <c r="AD16" i="2"/>
  <c r="AD3" i="2"/>
  <c r="AD5" i="2" s="1"/>
  <c r="AD4" i="2"/>
  <c r="AB10" i="2"/>
  <c r="AB9" i="2"/>
  <c r="AB11" i="2"/>
  <c r="AE2" i="2"/>
  <c r="AE17" i="2"/>
  <c r="AB22" i="2"/>
  <c r="AC18" i="2"/>
  <c r="AC19" i="2"/>
  <c r="AC8" i="2"/>
  <c r="AE16" i="2"/>
  <c r="AE3" i="2"/>
  <c r="AE5" i="2" s="1"/>
  <c r="AE4" i="2"/>
  <c r="AC10" i="2"/>
  <c r="AC9" i="2"/>
  <c r="AC11" i="2" s="1"/>
  <c r="AF2" i="2"/>
  <c r="AF17" i="2"/>
  <c r="AD8" i="2"/>
  <c r="AD18" i="2"/>
  <c r="AD19" i="2"/>
  <c r="AC22" i="2"/>
  <c r="AF16" i="2"/>
  <c r="AF3" i="2"/>
  <c r="AF5" i="2" s="1"/>
  <c r="AF4" i="2"/>
  <c r="AD9" i="2"/>
  <c r="AD11" i="2" s="1"/>
  <c r="AD10" i="2"/>
  <c r="AG2" i="2"/>
  <c r="AG17" i="2"/>
  <c r="AD22" i="2"/>
  <c r="AE18" i="2"/>
  <c r="AE19" i="2"/>
  <c r="AE8" i="2"/>
  <c r="AG16" i="2"/>
  <c r="AG3" i="2"/>
  <c r="AG5" i="2" s="1"/>
  <c r="AG4" i="2"/>
  <c r="AE9" i="2"/>
  <c r="AE11" i="2" s="1"/>
  <c r="AE10" i="2"/>
  <c r="AH2" i="2"/>
  <c r="AH17" i="2"/>
  <c r="AF18" i="2"/>
  <c r="AF19" i="2"/>
  <c r="AF8" i="2"/>
  <c r="AE22" i="2"/>
  <c r="AH16" i="2"/>
  <c r="AH3" i="2"/>
  <c r="AH5" i="2" s="1"/>
  <c r="AH4" i="2"/>
  <c r="AF10" i="2"/>
  <c r="AF9" i="2"/>
  <c r="AF11" i="2" s="1"/>
  <c r="AI2" i="2"/>
  <c r="AI17" i="2"/>
  <c r="AG18" i="2"/>
  <c r="AG19" i="2"/>
  <c r="AG8" i="2"/>
  <c r="AF22" i="2"/>
  <c r="AI16" i="2"/>
  <c r="AI3" i="2"/>
  <c r="AI5" i="2" s="1"/>
  <c r="AI4" i="2"/>
  <c r="AG10" i="2"/>
  <c r="AG9" i="2"/>
  <c r="AG11" i="2" s="1"/>
  <c r="AJ2" i="2"/>
  <c r="AJ17" i="2"/>
  <c r="AG22" i="2"/>
  <c r="AH8" i="2"/>
  <c r="AH18" i="2"/>
  <c r="AH19" i="2"/>
  <c r="AJ16" i="2"/>
  <c r="AJ3" i="2"/>
  <c r="AJ5" i="2" s="1"/>
  <c r="AJ6" i="2" s="1"/>
  <c r="AJ7" i="2" s="1"/>
  <c r="AJ4" i="2"/>
  <c r="AH9" i="2"/>
  <c r="AH11" i="2" s="1"/>
  <c r="AH10" i="2"/>
  <c r="AK2" i="2"/>
  <c r="AK17" i="2"/>
  <c r="AH22" i="2"/>
  <c r="AI18" i="2"/>
  <c r="AI19" i="2"/>
  <c r="AI8" i="2"/>
  <c r="AK16" i="2"/>
  <c r="AK3" i="2"/>
  <c r="AK5" i="2" s="1"/>
  <c r="AK4" i="2"/>
  <c r="AI10" i="2"/>
  <c r="AI9" i="2"/>
  <c r="AI11" i="2" s="1"/>
  <c r="AL2" i="2"/>
  <c r="AL17" i="2"/>
  <c r="AI22" i="2"/>
  <c r="AJ8" i="2"/>
  <c r="AJ18" i="2"/>
  <c r="AJ19" i="2"/>
  <c r="AL16" i="2"/>
  <c r="AL3" i="2"/>
  <c r="AL5" i="2" s="1"/>
  <c r="AL4" i="2"/>
  <c r="AJ10" i="2"/>
  <c r="AJ9" i="2"/>
  <c r="AJ11" i="2" s="1"/>
  <c r="AM2" i="2"/>
  <c r="AM17" i="2"/>
  <c r="AJ22" i="2"/>
  <c r="AK18" i="2"/>
  <c r="AK19" i="2"/>
  <c r="AK8" i="2"/>
  <c r="AM16" i="2"/>
  <c r="AM3" i="2"/>
  <c r="AM5" i="2" s="1"/>
  <c r="AM4" i="2"/>
  <c r="AK10" i="2"/>
  <c r="AK9" i="2"/>
  <c r="AK11" i="2" s="1"/>
  <c r="AN2" i="2"/>
  <c r="AN17" i="2"/>
  <c r="AK22" i="2"/>
  <c r="AL18" i="2"/>
  <c r="AL19" i="2"/>
  <c r="AL8" i="2"/>
  <c r="AN16" i="2"/>
  <c r="AN3" i="2"/>
  <c r="AN5" i="2" s="1"/>
  <c r="AN4" i="2"/>
  <c r="AL9" i="2"/>
  <c r="AL11" i="2"/>
  <c r="AL10" i="2"/>
  <c r="AO2" i="2"/>
  <c r="AO17" i="2"/>
  <c r="AM8" i="2"/>
  <c r="AM18" i="2"/>
  <c r="AM19" i="2"/>
  <c r="AL22" i="2"/>
  <c r="AO16" i="2"/>
  <c r="AO3" i="2"/>
  <c r="AO5" i="2" s="1"/>
  <c r="AO6" i="2" s="1"/>
  <c r="AO7" i="2" s="1"/>
  <c r="AO4" i="2"/>
  <c r="AM9" i="2"/>
  <c r="AM11" i="2" s="1"/>
  <c r="AM10" i="2"/>
  <c r="AP2" i="2"/>
  <c r="AP17" i="2"/>
  <c r="AN18" i="2"/>
  <c r="AN19" i="2"/>
  <c r="AN8" i="2"/>
  <c r="AM22" i="2"/>
  <c r="AP16" i="2"/>
  <c r="AP3" i="2"/>
  <c r="AP5" i="2"/>
  <c r="AP4" i="2"/>
  <c r="AN10" i="2"/>
  <c r="AN9" i="2"/>
  <c r="AN11" i="2" s="1"/>
  <c r="AN12" i="2" s="1"/>
  <c r="AN13" i="2" s="1"/>
  <c r="AN21" i="2" s="1"/>
  <c r="AQ2" i="2"/>
  <c r="AQ17" i="2"/>
  <c r="AO8" i="2"/>
  <c r="AO18" i="2"/>
  <c r="AO19" i="2"/>
  <c r="AN22" i="2"/>
  <c r="AQ16" i="2"/>
  <c r="AQ3" i="2"/>
  <c r="AQ5" i="2" s="1"/>
  <c r="AQ4" i="2"/>
  <c r="AO10" i="2"/>
  <c r="AO9" i="2"/>
  <c r="AO11" i="2" s="1"/>
  <c r="AR2" i="2"/>
  <c r="AR17" i="2"/>
  <c r="AP18" i="2"/>
  <c r="AP19" i="2"/>
  <c r="AP8" i="2"/>
  <c r="AO22" i="2"/>
  <c r="AR16" i="2"/>
  <c r="AR3" i="2"/>
  <c r="AR5" i="2" s="1"/>
  <c r="AR4" i="2"/>
  <c r="AP9" i="2"/>
  <c r="AP11" i="2"/>
  <c r="AP10" i="2"/>
  <c r="AS2" i="2"/>
  <c r="AS17" i="2"/>
  <c r="AP22" i="2"/>
  <c r="AQ8" i="2"/>
  <c r="AQ18" i="2"/>
  <c r="AQ19" i="2"/>
  <c r="AS16" i="2"/>
  <c r="AS3" i="2"/>
  <c r="AS5" i="2" s="1"/>
  <c r="AS4" i="2"/>
  <c r="AQ10" i="2"/>
  <c r="AQ9" i="2"/>
  <c r="AQ11" i="2" s="1"/>
  <c r="AT2" i="2"/>
  <c r="AT17" i="2"/>
  <c r="AR8" i="2"/>
  <c r="AR18" i="2"/>
  <c r="AR19" i="2"/>
  <c r="AQ22" i="2"/>
  <c r="AT16" i="2"/>
  <c r="AT3" i="2"/>
  <c r="AT5" i="2" s="1"/>
  <c r="AT4" i="2"/>
  <c r="AR10" i="2"/>
  <c r="AR9" i="2"/>
  <c r="AR11" i="2"/>
  <c r="AU2" i="2"/>
  <c r="AU17" i="2"/>
  <c r="AR22" i="2"/>
  <c r="AS18" i="2"/>
  <c r="AS19" i="2"/>
  <c r="AS8" i="2"/>
  <c r="AS10" i="2"/>
  <c r="AS9" i="2"/>
  <c r="AS11" i="2" s="1"/>
  <c r="AS12" i="2" s="1"/>
  <c r="AS13" i="2" s="1"/>
  <c r="AS21" i="2" s="1"/>
  <c r="AU16" i="2"/>
  <c r="AU3" i="2"/>
  <c r="AU5" i="2" s="1"/>
  <c r="AU4" i="2"/>
  <c r="AV2" i="2"/>
  <c r="AV17" i="2"/>
  <c r="AT8" i="2"/>
  <c r="AT18" i="2"/>
  <c r="AT19" i="2"/>
  <c r="AS22" i="2"/>
  <c r="AT9" i="2"/>
  <c r="AT11" i="2"/>
  <c r="AT10" i="2"/>
  <c r="AV16" i="2"/>
  <c r="AV3" i="2"/>
  <c r="AV5" i="2"/>
  <c r="AV4" i="2"/>
  <c r="AW2" i="2"/>
  <c r="AW17" i="2"/>
  <c r="AT22" i="2"/>
  <c r="AU8" i="2"/>
  <c r="AU18" i="2"/>
  <c r="AU19" i="2"/>
  <c r="AW16" i="2"/>
  <c r="AW3" i="2"/>
  <c r="AW5" i="2" s="1"/>
  <c r="AW6" i="2" s="1"/>
  <c r="AW7" i="2" s="1"/>
  <c r="AW4" i="2"/>
  <c r="AU9" i="2"/>
  <c r="AU11" i="2" s="1"/>
  <c r="AU10" i="2"/>
  <c r="AX2" i="2"/>
  <c r="AX17" i="2"/>
  <c r="AV18" i="2"/>
  <c r="AV19" i="2"/>
  <c r="AV8" i="2"/>
  <c r="AU22" i="2"/>
  <c r="AX16" i="2"/>
  <c r="AX3" i="2"/>
  <c r="AX5" i="2" s="1"/>
  <c r="AX4" i="2"/>
  <c r="AV10" i="2"/>
  <c r="AV9" i="2"/>
  <c r="AV11" i="2" s="1"/>
  <c r="AY2" i="2"/>
  <c r="AY17" i="2"/>
  <c r="AW18" i="2"/>
  <c r="AW19" i="2"/>
  <c r="AW8" i="2"/>
  <c r="AV22" i="2"/>
  <c r="AW10" i="2"/>
  <c r="AW9" i="2"/>
  <c r="AW11" i="2" s="1"/>
  <c r="AY16" i="2"/>
  <c r="AY3" i="2"/>
  <c r="AY5" i="2" s="1"/>
  <c r="AY6" i="2" s="1"/>
  <c r="AY7" i="2" s="1"/>
  <c r="AY4" i="2"/>
  <c r="AZ2" i="2"/>
  <c r="AZ17" i="2"/>
  <c r="AX8" i="2"/>
  <c r="AX18" i="2"/>
  <c r="AX19" i="2"/>
  <c r="AW22" i="2"/>
  <c r="AX9" i="2"/>
  <c r="AX11" i="2" s="1"/>
  <c r="AX12" i="2" s="1"/>
  <c r="AX13" i="2" s="1"/>
  <c r="AX21" i="2" s="1"/>
  <c r="AX10" i="2"/>
  <c r="AZ16" i="2"/>
  <c r="AZ3" i="2"/>
  <c r="AZ5" i="2"/>
  <c r="AZ4" i="2"/>
  <c r="BA2" i="2"/>
  <c r="BA17" i="2"/>
  <c r="AY8" i="2"/>
  <c r="AY18" i="2"/>
  <c r="AY19" i="2"/>
  <c r="AX22" i="2"/>
  <c r="BA16" i="2"/>
  <c r="BA3" i="2"/>
  <c r="BA5" i="2" s="1"/>
  <c r="BA6" i="2" s="1"/>
  <c r="BA7" i="2" s="1"/>
  <c r="BA4" i="2"/>
  <c r="AY10" i="2"/>
  <c r="AY9" i="2"/>
  <c r="AY11" i="2" s="1"/>
  <c r="BB2" i="2"/>
  <c r="BB17" i="2"/>
  <c r="AZ8" i="2"/>
  <c r="AZ18" i="2"/>
  <c r="AZ19" i="2"/>
  <c r="AY22" i="2"/>
  <c r="BB16" i="2"/>
  <c r="BB4" i="2"/>
  <c r="BB3" i="2"/>
  <c r="BB5" i="2" s="1"/>
  <c r="AZ10" i="2"/>
  <c r="AZ9" i="2"/>
  <c r="AZ11" i="2" s="1"/>
  <c r="BC2" i="2"/>
  <c r="BC17" i="2"/>
  <c r="AZ22" i="2"/>
  <c r="BA18" i="2"/>
  <c r="BA19" i="2"/>
  <c r="BA8" i="2"/>
  <c r="BC16" i="2"/>
  <c r="BC3" i="2"/>
  <c r="BC5" i="2" s="1"/>
  <c r="BC6" i="2" s="1"/>
  <c r="BC7" i="2" s="1"/>
  <c r="BC4" i="2"/>
  <c r="BA10" i="2"/>
  <c r="BA9" i="2"/>
  <c r="BA11" i="2" s="1"/>
  <c r="BD2" i="2"/>
  <c r="BD17" i="2"/>
  <c r="BA22" i="2"/>
  <c r="BB8" i="2"/>
  <c r="BB18" i="2"/>
  <c r="BB19" i="2"/>
  <c r="BD16" i="2"/>
  <c r="BD3" i="2"/>
  <c r="BD5" i="2" s="1"/>
  <c r="BD4" i="2"/>
  <c r="BB9" i="2"/>
  <c r="BB11" i="2" s="1"/>
  <c r="BB12" i="2" s="1"/>
  <c r="BB13" i="2" s="1"/>
  <c r="BB21" i="2" s="1"/>
  <c r="BB10" i="2"/>
  <c r="BE2" i="2"/>
  <c r="BE17" i="2"/>
  <c r="BB22" i="2"/>
  <c r="BC8" i="2"/>
  <c r="BC18" i="2"/>
  <c r="BC19" i="2"/>
  <c r="BE16" i="2"/>
  <c r="BE3" i="2"/>
  <c r="BE5" i="2" s="1"/>
  <c r="BE4" i="2"/>
  <c r="BC9" i="2"/>
  <c r="BC11" i="2" s="1"/>
  <c r="BC12" i="2" s="1"/>
  <c r="BC13" i="2" s="1"/>
  <c r="BC21" i="2" s="1"/>
  <c r="BC10" i="2"/>
  <c r="BF2" i="2"/>
  <c r="BF17" i="2"/>
  <c r="BC22" i="2"/>
  <c r="BD18" i="2"/>
  <c r="BD19" i="2"/>
  <c r="BD8" i="2"/>
  <c r="BF16" i="2"/>
  <c r="BF3" i="2"/>
  <c r="BF5" i="2" s="1"/>
  <c r="BF4" i="2"/>
  <c r="BF6" i="2" s="1"/>
  <c r="BF7" i="2" s="1"/>
  <c r="BD10" i="2"/>
  <c r="BD9" i="2"/>
  <c r="BD11" i="2" s="1"/>
  <c r="BD12" i="2" s="1"/>
  <c r="BD13" i="2" s="1"/>
  <c r="BD21" i="2" s="1"/>
  <c r="BG2" i="2"/>
  <c r="BG17" i="2"/>
  <c r="BD22" i="2"/>
  <c r="BE8" i="2"/>
  <c r="BE18" i="2"/>
  <c r="BE19" i="2"/>
  <c r="BE10" i="2"/>
  <c r="BE9" i="2"/>
  <c r="BE11" i="2" s="1"/>
  <c r="BE12" i="2" s="1"/>
  <c r="BE13" i="2" s="1"/>
  <c r="BE21" i="2" s="1"/>
  <c r="BG16" i="2"/>
  <c r="BG3" i="2"/>
  <c r="BG5" i="2"/>
  <c r="BG4" i="2"/>
  <c r="BH2" i="2"/>
  <c r="BH17" i="2"/>
  <c r="BF18" i="2"/>
  <c r="BF19" i="2"/>
  <c r="BF8" i="2"/>
  <c r="BE22" i="2"/>
  <c r="BF9" i="2"/>
  <c r="BF11" i="2" s="1"/>
  <c r="BF10" i="2"/>
  <c r="BH16" i="2"/>
  <c r="BH3" i="2"/>
  <c r="BH5" i="2" s="1"/>
  <c r="BH6" i="2" s="1"/>
  <c r="BH7" i="2" s="1"/>
  <c r="BH4" i="2"/>
  <c r="BI2" i="2"/>
  <c r="BI17" i="2"/>
  <c r="BF22" i="2"/>
  <c r="BG8" i="2"/>
  <c r="BG18" i="2"/>
  <c r="BG19" i="2"/>
  <c r="BI16" i="2"/>
  <c r="BI3" i="2"/>
  <c r="BI5" i="2" s="1"/>
  <c r="BI4" i="2"/>
  <c r="BG10" i="2"/>
  <c r="BG9" i="2"/>
  <c r="BG11" i="2" s="1"/>
  <c r="BJ2" i="2"/>
  <c r="BJ17" i="2"/>
  <c r="BG22" i="2"/>
  <c r="BH18" i="2"/>
  <c r="BH19" i="2"/>
  <c r="BH8" i="2"/>
  <c r="BJ16" i="2"/>
  <c r="BJ4" i="2"/>
  <c r="BJ3" i="2"/>
  <c r="BJ5" i="2" s="1"/>
  <c r="BH10" i="2"/>
  <c r="BH9" i="2"/>
  <c r="BH11" i="2"/>
  <c r="BK2" i="2"/>
  <c r="BK17" i="2"/>
  <c r="BH22" i="2"/>
  <c r="BI18" i="2"/>
  <c r="BI19" i="2"/>
  <c r="BI6" i="2"/>
  <c r="BI7" i="2" s="1"/>
  <c r="BI8" i="2"/>
  <c r="BK16" i="2"/>
  <c r="BK3" i="2"/>
  <c r="BK5" i="2" s="1"/>
  <c r="BK4" i="2"/>
  <c r="BI10" i="2"/>
  <c r="BI9" i="2"/>
  <c r="BI11" i="2" s="1"/>
  <c r="BL2" i="2"/>
  <c r="BL17" i="2"/>
  <c r="BI22" i="2"/>
  <c r="BJ18" i="2"/>
  <c r="BJ19" i="2"/>
  <c r="BJ8" i="2"/>
  <c r="BL16" i="2"/>
  <c r="BL3" i="2"/>
  <c r="BL5" i="2" s="1"/>
  <c r="BL6" i="2" s="1"/>
  <c r="BL7" i="2" s="1"/>
  <c r="BL4" i="2"/>
  <c r="BJ9" i="2"/>
  <c r="BJ11" i="2" s="1"/>
  <c r="BJ12" i="2" s="1"/>
  <c r="BJ13" i="2" s="1"/>
  <c r="BJ21" i="2" s="1"/>
  <c r="BJ10" i="2"/>
  <c r="BM2" i="2"/>
  <c r="BM17" i="2"/>
  <c r="BK8" i="2"/>
  <c r="BK18" i="2"/>
  <c r="BK19" i="2"/>
  <c r="BJ22" i="2"/>
  <c r="BM16" i="2"/>
  <c r="BM3" i="2"/>
  <c r="BM5" i="2" s="1"/>
  <c r="BM4" i="2"/>
  <c r="BK9" i="2"/>
  <c r="BK11" i="2"/>
  <c r="BK10" i="2"/>
  <c r="BN2" i="2"/>
  <c r="BN17" i="2"/>
  <c r="BK22" i="2"/>
  <c r="BL18" i="2"/>
  <c r="BL19" i="2"/>
  <c r="BL8" i="2"/>
  <c r="BN16" i="2"/>
  <c r="BN3" i="2"/>
  <c r="BN5" i="2" s="1"/>
  <c r="BN4" i="2"/>
  <c r="BL10" i="2"/>
  <c r="BL9" i="2"/>
  <c r="BL11" i="2" s="1"/>
  <c r="BL12" i="2" s="1"/>
  <c r="BL13" i="2" s="1"/>
  <c r="BL21" i="2" s="1"/>
  <c r="BO2" i="2"/>
  <c r="BO17" i="2"/>
  <c r="BM8" i="2"/>
  <c r="BM18" i="2"/>
  <c r="BM19" i="2"/>
  <c r="BL22" i="2"/>
  <c r="BO16" i="2"/>
  <c r="BO3" i="2"/>
  <c r="BO5" i="2" s="1"/>
  <c r="BO6" i="2" s="1"/>
  <c r="BO7" i="2" s="1"/>
  <c r="BO4" i="2"/>
  <c r="BM10" i="2"/>
  <c r="BM9" i="2"/>
  <c r="BM11" i="2" s="1"/>
  <c r="BP2" i="2"/>
  <c r="BP17" i="2"/>
  <c r="BM22" i="2"/>
  <c r="BN8" i="2"/>
  <c r="BN18" i="2"/>
  <c r="BN19" i="2"/>
  <c r="BP16" i="2"/>
  <c r="BP3" i="2"/>
  <c r="BP5" i="2" s="1"/>
  <c r="BP4" i="2"/>
  <c r="BN9" i="2"/>
  <c r="BN11" i="2" s="1"/>
  <c r="BN10" i="2"/>
  <c r="BQ2" i="2"/>
  <c r="BQ17" i="2"/>
  <c r="BO8" i="2"/>
  <c r="BO18" i="2"/>
  <c r="BO19" i="2"/>
  <c r="BN22" i="2"/>
  <c r="BQ16" i="2"/>
  <c r="BQ3" i="2"/>
  <c r="BQ5" i="2" s="1"/>
  <c r="BQ6" i="2" s="1"/>
  <c r="BQ7" i="2" s="1"/>
  <c r="BQ4" i="2"/>
  <c r="BO10" i="2"/>
  <c r="BO9" i="2"/>
  <c r="BO11" i="2" s="1"/>
  <c r="BR2" i="2"/>
  <c r="BR17" i="2"/>
  <c r="BP18" i="2"/>
  <c r="BP19" i="2"/>
  <c r="BP8" i="2"/>
  <c r="BO22" i="2"/>
  <c r="BR16" i="2"/>
  <c r="BR3" i="2"/>
  <c r="BR5" i="2" s="1"/>
  <c r="BR4" i="2"/>
  <c r="BP10" i="2"/>
  <c r="BP9" i="2"/>
  <c r="BP11" i="2" s="1"/>
  <c r="BS2" i="2"/>
  <c r="BS17" i="2"/>
  <c r="BQ18" i="2"/>
  <c r="BQ19" i="2"/>
  <c r="BQ8" i="2"/>
  <c r="BP22" i="2"/>
  <c r="BS16" i="2"/>
  <c r="BS3" i="2"/>
  <c r="BS5" i="2" s="1"/>
  <c r="BS4" i="2"/>
  <c r="BQ10" i="2"/>
  <c r="BQ9" i="2"/>
  <c r="BQ11" i="2" s="1"/>
  <c r="BT2" i="2"/>
  <c r="BT17" i="2"/>
  <c r="BR8" i="2"/>
  <c r="BR18" i="2"/>
  <c r="BR19" i="2"/>
  <c r="BQ22" i="2"/>
  <c r="BR9" i="2"/>
  <c r="BR11" i="2" s="1"/>
  <c r="BR12" i="2" s="1"/>
  <c r="BR13" i="2" s="1"/>
  <c r="BR21" i="2" s="1"/>
  <c r="BR10" i="2"/>
  <c r="BT16" i="2"/>
  <c r="BT3" i="2"/>
  <c r="BT5" i="2" s="1"/>
  <c r="BT4" i="2"/>
  <c r="BU2" i="2"/>
  <c r="BU17" i="2"/>
  <c r="BR22" i="2"/>
  <c r="BS8" i="2"/>
  <c r="BS18" i="2"/>
  <c r="BS19" i="2"/>
  <c r="BU16" i="2"/>
  <c r="BU3" i="2"/>
  <c r="BU5" i="2" s="1"/>
  <c r="BU4" i="2"/>
  <c r="BS9" i="2"/>
  <c r="BS11" i="2" s="1"/>
  <c r="BS10" i="2"/>
  <c r="BV2" i="2"/>
  <c r="BV17" i="2"/>
  <c r="BT18" i="2"/>
  <c r="BT19" i="2"/>
  <c r="BT8" i="2"/>
  <c r="BS22" i="2"/>
  <c r="BV16" i="2"/>
  <c r="BV3" i="2"/>
  <c r="BV5" i="2" s="1"/>
  <c r="BV6" i="2" s="1"/>
  <c r="BV7" i="2" s="1"/>
  <c r="BV4" i="2"/>
  <c r="BT10" i="2"/>
  <c r="BT9" i="2"/>
  <c r="BT11" i="2" s="1"/>
  <c r="BW2" i="2"/>
  <c r="BW17" i="2"/>
  <c r="BU8" i="2"/>
  <c r="BU18" i="2"/>
  <c r="BU19" i="2"/>
  <c r="BT22" i="2"/>
  <c r="BW16" i="2"/>
  <c r="BW3" i="2"/>
  <c r="BW5" i="2" s="1"/>
  <c r="BW4" i="2"/>
  <c r="BU10" i="2"/>
  <c r="BU9" i="2"/>
  <c r="BU11" i="2" s="1"/>
  <c r="BX2" i="2"/>
  <c r="BX17" i="2"/>
  <c r="BV8" i="2"/>
  <c r="BV18" i="2"/>
  <c r="BV19" i="2"/>
  <c r="BU22" i="2"/>
  <c r="BX16" i="2"/>
  <c r="BX3" i="2"/>
  <c r="BX5" i="2" s="1"/>
  <c r="BX4" i="2"/>
  <c r="BV9" i="2"/>
  <c r="BV11" i="2"/>
  <c r="BV10" i="2"/>
  <c r="BY2" i="2"/>
  <c r="BY17" i="2"/>
  <c r="BW18" i="2"/>
  <c r="BW19" i="2"/>
  <c r="BW8" i="2"/>
  <c r="BV22" i="2"/>
  <c r="BY16" i="2"/>
  <c r="BY3" i="2"/>
  <c r="BY5" i="2" s="1"/>
  <c r="BY4" i="2"/>
  <c r="BW10" i="2"/>
  <c r="BW9" i="2"/>
  <c r="BW11" i="2" s="1"/>
  <c r="BZ2" i="2"/>
  <c r="BZ17" i="2"/>
  <c r="BX8" i="2"/>
  <c r="BX18" i="2"/>
  <c r="BX19" i="2"/>
  <c r="BW22" i="2"/>
  <c r="BZ16" i="2"/>
  <c r="BZ3" i="2"/>
  <c r="BZ5" i="2" s="1"/>
  <c r="BZ4" i="2"/>
  <c r="BX10" i="2"/>
  <c r="BX9" i="2"/>
  <c r="BX11" i="2" s="1"/>
  <c r="CA2" i="2"/>
  <c r="CA17" i="2"/>
  <c r="BY18" i="2"/>
  <c r="BY19" i="2"/>
  <c r="BY8" i="2"/>
  <c r="BX22" i="2"/>
  <c r="CA16" i="2"/>
  <c r="CA3" i="2"/>
  <c r="CA5" i="2" s="1"/>
  <c r="CA4" i="2"/>
  <c r="BY10" i="2"/>
  <c r="BY9" i="2"/>
  <c r="BY11" i="2" s="1"/>
  <c r="CB2" i="2"/>
  <c r="CB17" i="2"/>
  <c r="BY22" i="2"/>
  <c r="BZ18" i="2"/>
  <c r="BZ19" i="2"/>
  <c r="BZ8" i="2"/>
  <c r="CB16" i="2"/>
  <c r="CB3" i="2"/>
  <c r="CB5" i="2" s="1"/>
  <c r="CB4" i="2"/>
  <c r="BZ9" i="2"/>
  <c r="BZ11" i="2" s="1"/>
  <c r="BZ10" i="2"/>
  <c r="CC2" i="2"/>
  <c r="CC17" i="2"/>
  <c r="CA8" i="2"/>
  <c r="CA18" i="2"/>
  <c r="CA19" i="2"/>
  <c r="BZ22" i="2"/>
  <c r="CC16" i="2"/>
  <c r="CC3" i="2"/>
  <c r="CC5" i="2" s="1"/>
  <c r="CC4" i="2"/>
  <c r="CA9" i="2"/>
  <c r="CA11" i="2" s="1"/>
  <c r="CA10" i="2"/>
  <c r="CD2" i="2"/>
  <c r="CD17" i="2"/>
  <c r="CA22" i="2"/>
  <c r="CB18" i="2"/>
  <c r="CB19" i="2"/>
  <c r="CB8" i="2"/>
  <c r="CD16" i="2"/>
  <c r="CD3" i="2"/>
  <c r="CD5" i="2" s="1"/>
  <c r="CD4" i="2"/>
  <c r="CB10" i="2"/>
  <c r="CB9" i="2"/>
  <c r="CB11" i="2" s="1"/>
  <c r="CE2" i="2"/>
  <c r="CE17" i="2"/>
  <c r="CC8" i="2"/>
  <c r="CC18" i="2"/>
  <c r="CC19" i="2"/>
  <c r="CB22" i="2"/>
  <c r="CE16" i="2"/>
  <c r="CE3" i="2"/>
  <c r="CE5" i="2" s="1"/>
  <c r="CE6" i="2" s="1"/>
  <c r="CE7" i="2" s="1"/>
  <c r="CE4" i="2"/>
  <c r="CC10" i="2"/>
  <c r="CC9" i="2"/>
  <c r="CC11" i="2" s="1"/>
  <c r="CC12" i="2" s="1"/>
  <c r="CC13" i="2" s="1"/>
  <c r="CC21" i="2" s="1"/>
  <c r="CF2" i="2"/>
  <c r="CF17" i="2"/>
  <c r="CC22" i="2"/>
  <c r="CD8" i="2"/>
  <c r="CD18" i="2"/>
  <c r="CD19" i="2"/>
  <c r="CF16" i="2"/>
  <c r="CF3" i="2"/>
  <c r="CF5" i="2" s="1"/>
  <c r="CF6" i="2" s="1"/>
  <c r="CF7" i="2" s="1"/>
  <c r="CF4" i="2"/>
  <c r="CD9" i="2"/>
  <c r="CD11" i="2" s="1"/>
  <c r="CD10" i="2"/>
  <c r="CG2" i="2"/>
  <c r="CG17" i="2"/>
  <c r="CE8" i="2"/>
  <c r="CE18" i="2"/>
  <c r="CE19" i="2"/>
  <c r="CD22" i="2"/>
  <c r="CG16" i="2"/>
  <c r="CG3" i="2"/>
  <c r="CG5" i="2"/>
  <c r="CG4" i="2"/>
  <c r="CE10" i="2"/>
  <c r="CE9" i="2"/>
  <c r="CE11" i="2" s="1"/>
  <c r="CE12" i="2" s="1"/>
  <c r="CE13" i="2" s="1"/>
  <c r="CE21" i="2" s="1"/>
  <c r="CH2" i="2"/>
  <c r="CH17" i="2"/>
  <c r="CE22" i="2"/>
  <c r="CF8" i="2"/>
  <c r="CF18" i="2"/>
  <c r="CF19" i="2"/>
  <c r="CH16" i="2"/>
  <c r="CH3" i="2"/>
  <c r="CH5" i="2" s="1"/>
  <c r="CH4" i="2"/>
  <c r="CF10" i="2"/>
  <c r="CF9" i="2"/>
  <c r="CF11" i="2"/>
  <c r="CI2" i="2"/>
  <c r="CI17" i="2"/>
  <c r="CG8" i="2"/>
  <c r="CG18" i="2"/>
  <c r="CG19" i="2"/>
  <c r="CF22" i="2"/>
  <c r="CI16" i="2"/>
  <c r="CI3" i="2"/>
  <c r="CI5" i="2" s="1"/>
  <c r="CI4" i="2"/>
  <c r="CG10" i="2"/>
  <c r="CG9" i="2"/>
  <c r="CG11" i="2"/>
  <c r="CJ2" i="2"/>
  <c r="CJ17" i="2"/>
  <c r="CG22" i="2"/>
  <c r="CH8" i="2"/>
  <c r="CH18" i="2"/>
  <c r="CH19" i="2"/>
  <c r="CJ16" i="2"/>
  <c r="CJ3" i="2"/>
  <c r="CJ5" i="2" s="1"/>
  <c r="CJ4" i="2"/>
  <c r="CH9" i="2"/>
  <c r="CH11" i="2" s="1"/>
  <c r="CH10" i="2"/>
  <c r="CK2" i="2"/>
  <c r="CK17" i="2"/>
  <c r="CI18" i="2"/>
  <c r="CI19" i="2"/>
  <c r="CI8" i="2"/>
  <c r="CH22" i="2"/>
  <c r="CK16" i="2"/>
  <c r="CK3" i="2"/>
  <c r="CK5" i="2" s="1"/>
  <c r="CK4" i="2"/>
  <c r="CI9" i="2"/>
  <c r="CI11" i="2" s="1"/>
  <c r="CI10" i="2"/>
  <c r="CL2" i="2"/>
  <c r="CL17" i="2"/>
  <c r="CJ8" i="2"/>
  <c r="CJ18" i="2"/>
  <c r="CJ19" i="2"/>
  <c r="CI22" i="2"/>
  <c r="CL16" i="2"/>
  <c r="CL3" i="2"/>
  <c r="CL5" i="2" s="1"/>
  <c r="CL6" i="2" s="1"/>
  <c r="CL7" i="2" s="1"/>
  <c r="CL4" i="2"/>
  <c r="CJ10" i="2"/>
  <c r="CJ9" i="2"/>
  <c r="CJ11" i="2" s="1"/>
  <c r="CJ12" i="2" s="1"/>
  <c r="CJ13" i="2" s="1"/>
  <c r="CJ21" i="2" s="1"/>
  <c r="CM2" i="2"/>
  <c r="CM17" i="2"/>
  <c r="CK8" i="2"/>
  <c r="CK18" i="2"/>
  <c r="CK19" i="2"/>
  <c r="CJ22" i="2"/>
  <c r="CM16" i="2"/>
  <c r="CM3" i="2"/>
  <c r="CM5" i="2" s="1"/>
  <c r="CM6" i="2" s="1"/>
  <c r="CM7" i="2" s="1"/>
  <c r="CM4" i="2"/>
  <c r="CK10" i="2"/>
  <c r="CK9" i="2"/>
  <c r="CK11" i="2" s="1"/>
  <c r="CN2" i="2"/>
  <c r="CN17" i="2"/>
  <c r="CL8" i="2"/>
  <c r="CL18" i="2"/>
  <c r="CL19" i="2"/>
  <c r="CK22" i="2"/>
  <c r="CN16" i="2"/>
  <c r="CN3" i="2"/>
  <c r="CN5" i="2" s="1"/>
  <c r="CN4" i="2"/>
  <c r="CL9" i="2"/>
  <c r="CL11" i="2" s="1"/>
  <c r="CL12" i="2" s="1"/>
  <c r="CL13" i="2" s="1"/>
  <c r="CL21" i="2" s="1"/>
  <c r="CL10" i="2"/>
  <c r="CO2" i="2"/>
  <c r="CO17" i="2"/>
  <c r="CL22" i="2"/>
  <c r="CM18" i="2"/>
  <c r="CM19" i="2"/>
  <c r="CM8" i="2"/>
  <c r="CO16" i="2"/>
  <c r="CO3" i="2"/>
  <c r="CO5" i="2" s="1"/>
  <c r="CO4" i="2"/>
  <c r="CM10" i="2"/>
  <c r="CM9" i="2"/>
  <c r="CM11" i="2" s="1"/>
  <c r="CP2" i="2"/>
  <c r="CP17" i="2"/>
  <c r="CN8" i="2"/>
  <c r="CN18" i="2"/>
  <c r="CN19" i="2"/>
  <c r="CM22" i="2"/>
  <c r="CN10" i="2"/>
  <c r="CN9" i="2"/>
  <c r="CN11" i="2" s="1"/>
  <c r="CP16" i="2"/>
  <c r="CP3" i="2"/>
  <c r="CP5" i="2" s="1"/>
  <c r="CP4" i="2"/>
  <c r="CQ2" i="2"/>
  <c r="CQ17" i="2"/>
  <c r="CN22" i="2"/>
  <c r="CO8" i="2"/>
  <c r="CO18" i="2"/>
  <c r="CO19" i="2"/>
  <c r="CO10" i="2"/>
  <c r="CO9" i="2"/>
  <c r="CO11" i="2" s="1"/>
  <c r="CQ16" i="2"/>
  <c r="CQ3" i="2"/>
  <c r="CQ5" i="2"/>
  <c r="CQ4" i="2"/>
  <c r="CR2" i="2"/>
  <c r="CR17" i="2"/>
  <c r="CP18" i="2"/>
  <c r="CP19" i="2"/>
  <c r="CP8" i="2"/>
  <c r="CO22" i="2"/>
  <c r="CR16" i="2"/>
  <c r="CR3" i="2"/>
  <c r="CR5" i="2" s="1"/>
  <c r="CR6" i="2" s="1"/>
  <c r="CR7" i="2" s="1"/>
  <c r="CR4" i="2"/>
  <c r="CP9" i="2"/>
  <c r="CP11" i="2" s="1"/>
  <c r="CP10" i="2"/>
  <c r="CS2" i="2"/>
  <c r="CS17" i="2"/>
  <c r="CQ8" i="2"/>
  <c r="CQ18" i="2"/>
  <c r="CQ19" i="2"/>
  <c r="CP22" i="2"/>
  <c r="CS16" i="2"/>
  <c r="CS3" i="2"/>
  <c r="CS5" i="2" s="1"/>
  <c r="CS4" i="2"/>
  <c r="CQ9" i="2"/>
  <c r="CQ11" i="2" s="1"/>
  <c r="CQ12" i="2" s="1"/>
  <c r="CQ13" i="2" s="1"/>
  <c r="CQ21" i="2" s="1"/>
  <c r="CQ10" i="2"/>
  <c r="CT2" i="2"/>
  <c r="CT17" i="2"/>
  <c r="CR18" i="2"/>
  <c r="CR19" i="2"/>
  <c r="CR8" i="2"/>
  <c r="CQ22" i="2"/>
  <c r="CT16" i="2"/>
  <c r="CT3" i="2"/>
  <c r="CT5" i="2" s="1"/>
  <c r="CT4" i="2"/>
  <c r="CR10" i="2"/>
  <c r="CR9" i="2"/>
  <c r="CR11" i="2" s="1"/>
  <c r="CU2" i="2"/>
  <c r="CU17" i="2"/>
  <c r="CR22" i="2"/>
  <c r="CS18" i="2"/>
  <c r="CS19" i="2"/>
  <c r="CS8" i="2"/>
  <c r="CU16" i="2"/>
  <c r="CU3" i="2"/>
  <c r="CU5" i="2"/>
  <c r="CU4" i="2"/>
  <c r="CS10" i="2"/>
  <c r="CS9" i="2"/>
  <c r="CS11" i="2" s="1"/>
  <c r="CV2" i="2"/>
  <c r="CV17" i="2"/>
  <c r="CT8" i="2"/>
  <c r="CT18" i="2"/>
  <c r="CT19" i="2"/>
  <c r="CS22" i="2"/>
  <c r="CV16" i="2"/>
  <c r="CV3" i="2"/>
  <c r="CV5" i="2" s="1"/>
  <c r="CV6" i="2" s="1"/>
  <c r="CV7" i="2" s="1"/>
  <c r="CV4" i="2"/>
  <c r="CT9" i="2"/>
  <c r="CT11" i="2" s="1"/>
  <c r="CT10" i="2"/>
  <c r="CW2" i="2"/>
  <c r="CW17" i="2"/>
  <c r="CT22" i="2"/>
  <c r="CU18" i="2"/>
  <c r="CU19" i="2"/>
  <c r="CU8" i="2"/>
  <c r="CW16" i="2"/>
  <c r="CW3" i="2"/>
  <c r="CW5" i="2"/>
  <c r="CW4" i="2"/>
  <c r="CU10" i="2"/>
  <c r="CU9" i="2"/>
  <c r="CU11" i="2" s="1"/>
  <c r="CX2" i="2"/>
  <c r="CX17" i="2"/>
  <c r="CV8" i="2"/>
  <c r="CV18" i="2"/>
  <c r="CV19" i="2"/>
  <c r="CU22" i="2"/>
  <c r="CV10" i="2"/>
  <c r="CV9" i="2"/>
  <c r="CV11" i="2" s="1"/>
  <c r="CX16" i="2"/>
  <c r="CX3" i="2"/>
  <c r="CX5" i="2" s="1"/>
  <c r="CX4" i="2"/>
  <c r="CY2" i="2"/>
  <c r="CY17" i="2"/>
  <c r="CV22" i="2"/>
  <c r="CW8" i="2"/>
  <c r="CW18" i="2"/>
  <c r="CW19" i="2"/>
  <c r="CY16" i="2"/>
  <c r="CY3" i="2"/>
  <c r="CY5" i="2"/>
  <c r="CY6" i="2" s="1"/>
  <c r="CY7" i="2" s="1"/>
  <c r="CY4" i="2"/>
  <c r="CW10" i="2"/>
  <c r="CW9" i="2"/>
  <c r="CW11" i="2" s="1"/>
  <c r="CZ2" i="2"/>
  <c r="CZ17" i="2"/>
  <c r="CW22" i="2"/>
  <c r="CX18" i="2"/>
  <c r="CX19" i="2"/>
  <c r="CX8" i="2"/>
  <c r="CZ16" i="2"/>
  <c r="CZ3" i="2"/>
  <c r="CZ5" i="2" s="1"/>
  <c r="CZ6" i="2" s="1"/>
  <c r="CZ7" i="2" s="1"/>
  <c r="CZ4" i="2"/>
  <c r="CX9" i="2"/>
  <c r="CX11" i="2" s="1"/>
  <c r="CX10" i="2"/>
  <c r="DA2" i="2"/>
  <c r="DA17" i="2"/>
  <c r="CY18" i="2"/>
  <c r="CY19" i="2"/>
  <c r="CY8" i="2"/>
  <c r="CX22" i="2"/>
  <c r="DA16" i="2"/>
  <c r="DA3" i="2"/>
  <c r="DA5" i="2" s="1"/>
  <c r="DA4" i="2"/>
  <c r="CY9" i="2"/>
  <c r="CY11" i="2" s="1"/>
  <c r="CY10" i="2"/>
  <c r="DB2" i="2"/>
  <c r="DB17" i="2"/>
  <c r="CY22" i="2"/>
  <c r="CZ18" i="2"/>
  <c r="CZ19" i="2"/>
  <c r="CZ8" i="2"/>
  <c r="DB16" i="2"/>
  <c r="DB3" i="2"/>
  <c r="DB5" i="2" s="1"/>
  <c r="DB6" i="2" s="1"/>
  <c r="DB7" i="2" s="1"/>
  <c r="DB4" i="2"/>
  <c r="CZ10" i="2"/>
  <c r="CZ9" i="2"/>
  <c r="CZ11" i="2" s="1"/>
  <c r="DC2" i="2"/>
  <c r="DC17" i="2"/>
  <c r="CZ22" i="2"/>
  <c r="DA8" i="2"/>
  <c r="DA18" i="2"/>
  <c r="DA19" i="2"/>
  <c r="DA10" i="2"/>
  <c r="DA9" i="2"/>
  <c r="DA11" i="2"/>
  <c r="DC16" i="2"/>
  <c r="DC3" i="2"/>
  <c r="DC5" i="2" s="1"/>
  <c r="DC4" i="2"/>
  <c r="DD2" i="2"/>
  <c r="DD17" i="2"/>
  <c r="DA22" i="2"/>
  <c r="DB18" i="2"/>
  <c r="DB19" i="2"/>
  <c r="DB8" i="2"/>
  <c r="DD16" i="2"/>
  <c r="DD3" i="2"/>
  <c r="DD5" i="2" s="1"/>
  <c r="DD4" i="2"/>
  <c r="DB9" i="2"/>
  <c r="DB11" i="2" s="1"/>
  <c r="DB10" i="2"/>
  <c r="DE2" i="2"/>
  <c r="DE17" i="2"/>
  <c r="DC8" i="2"/>
  <c r="DC18" i="2"/>
  <c r="DC19" i="2"/>
  <c r="DB22" i="2"/>
  <c r="DE16" i="2"/>
  <c r="DE3" i="2"/>
  <c r="DE5" i="2" s="1"/>
  <c r="DE4" i="2"/>
  <c r="DC10" i="2"/>
  <c r="DC9" i="2"/>
  <c r="DC11" i="2" s="1"/>
  <c r="DC12" i="2" s="1"/>
  <c r="DC13" i="2" s="1"/>
  <c r="DC21" i="2" s="1"/>
  <c r="DF2" i="2"/>
  <c r="DF17" i="2"/>
  <c r="DD18" i="2"/>
  <c r="DD19" i="2"/>
  <c r="DD8" i="2"/>
  <c r="DC22" i="2"/>
  <c r="DF16" i="2"/>
  <c r="DF3" i="2"/>
  <c r="DF5" i="2" s="1"/>
  <c r="DF4" i="2"/>
  <c r="DD10" i="2"/>
  <c r="DD9" i="2"/>
  <c r="DD11" i="2" s="1"/>
  <c r="DG2" i="2"/>
  <c r="DG17" i="2"/>
  <c r="DE8" i="2"/>
  <c r="DE18" i="2"/>
  <c r="DE19" i="2"/>
  <c r="DD22" i="2"/>
  <c r="DG16" i="2"/>
  <c r="DG3" i="2"/>
  <c r="DG5" i="2" s="1"/>
  <c r="DG4" i="2"/>
  <c r="DE10" i="2"/>
  <c r="DE9" i="2"/>
  <c r="DE11" i="2" s="1"/>
  <c r="DH2" i="2"/>
  <c r="DH17" i="2"/>
  <c r="DF18" i="2"/>
  <c r="DF19" i="2"/>
  <c r="DF8" i="2"/>
  <c r="DE22" i="2"/>
  <c r="DH16" i="2"/>
  <c r="DH3" i="2"/>
  <c r="DH5" i="2" s="1"/>
  <c r="DH4" i="2"/>
  <c r="DF9" i="2"/>
  <c r="DF11" i="2" s="1"/>
  <c r="DF10" i="2"/>
  <c r="DI2" i="2"/>
  <c r="DI17" i="2"/>
  <c r="DG8" i="2"/>
  <c r="DG18" i="2"/>
  <c r="DG19" i="2"/>
  <c r="DF22" i="2"/>
  <c r="DI16" i="2"/>
  <c r="DI3" i="2"/>
  <c r="DI5" i="2"/>
  <c r="DI4" i="2"/>
  <c r="DG9" i="2"/>
  <c r="DG11" i="2" s="1"/>
  <c r="DG10" i="2"/>
  <c r="DJ2" i="2"/>
  <c r="DJ17" i="2"/>
  <c r="DG22" i="2"/>
  <c r="DH8" i="2"/>
  <c r="DH18" i="2"/>
  <c r="DH19" i="2"/>
  <c r="DJ16" i="2"/>
  <c r="DJ3" i="2"/>
  <c r="DJ5" i="2" s="1"/>
  <c r="DJ4" i="2"/>
  <c r="DH10" i="2"/>
  <c r="DH9" i="2"/>
  <c r="DH11" i="2" s="1"/>
  <c r="DK2" i="2"/>
  <c r="DK17" i="2"/>
  <c r="DI8" i="2"/>
  <c r="DI18" i="2"/>
  <c r="DI19" i="2"/>
  <c r="DH22" i="2"/>
  <c r="DK16" i="2"/>
  <c r="DK3" i="2"/>
  <c r="DK5" i="2"/>
  <c r="DK6" i="2" s="1"/>
  <c r="DK7" i="2" s="1"/>
  <c r="DK4" i="2"/>
  <c r="DI10" i="2"/>
  <c r="DI9" i="2"/>
  <c r="DI11" i="2" s="1"/>
  <c r="DL2" i="2"/>
  <c r="DL17" i="2"/>
  <c r="DJ8" i="2"/>
  <c r="DJ18" i="2"/>
  <c r="DJ19" i="2"/>
  <c r="DI22" i="2"/>
  <c r="DL16" i="2"/>
  <c r="DL3" i="2"/>
  <c r="DL5" i="2" s="1"/>
  <c r="DL4" i="2"/>
  <c r="DJ9" i="2"/>
  <c r="DJ11" i="2" s="1"/>
  <c r="DJ10" i="2"/>
  <c r="DM2" i="2"/>
  <c r="DM17" i="2"/>
  <c r="DK8" i="2"/>
  <c r="DK18" i="2"/>
  <c r="DK19" i="2"/>
  <c r="DJ22" i="2"/>
  <c r="DK10" i="2"/>
  <c r="DK9" i="2"/>
  <c r="DK11" i="2" s="1"/>
  <c r="DK12" i="2" s="1"/>
  <c r="DK13" i="2" s="1"/>
  <c r="DK21" i="2" s="1"/>
  <c r="DM16" i="2"/>
  <c r="DM3" i="2"/>
  <c r="DM5" i="2" s="1"/>
  <c r="DM6" i="2" s="1"/>
  <c r="DM7" i="2" s="1"/>
  <c r="DM4" i="2"/>
  <c r="DN2" i="2"/>
  <c r="DN17" i="2"/>
  <c r="DL8" i="2"/>
  <c r="DL18" i="2"/>
  <c r="DL19" i="2"/>
  <c r="DK22" i="2"/>
  <c r="DL10" i="2"/>
  <c r="DL9" i="2"/>
  <c r="DL11" i="2" s="1"/>
  <c r="DN16" i="2"/>
  <c r="DN4" i="2"/>
  <c r="DN3" i="2"/>
  <c r="DN5" i="2" s="1"/>
  <c r="DO2" i="2"/>
  <c r="DO17" i="2"/>
  <c r="DL22" i="2"/>
  <c r="DM18" i="2"/>
  <c r="DM19" i="2"/>
  <c r="DM8" i="2"/>
  <c r="DO16" i="2"/>
  <c r="DO3" i="2"/>
  <c r="DO5" i="2" s="1"/>
  <c r="DO4" i="2"/>
  <c r="DM10" i="2"/>
  <c r="DM9" i="2"/>
  <c r="DM11" i="2"/>
  <c r="DP2" i="2"/>
  <c r="DP17" i="2"/>
  <c r="DN18" i="2"/>
  <c r="DN19" i="2"/>
  <c r="DN8" i="2"/>
  <c r="DM22" i="2"/>
  <c r="DP16" i="2"/>
  <c r="DP3" i="2"/>
  <c r="DP5" i="2" s="1"/>
  <c r="DP6" i="2" s="1"/>
  <c r="DP7" i="2" s="1"/>
  <c r="DP4" i="2"/>
  <c r="DN9" i="2"/>
  <c r="DN11" i="2"/>
  <c r="DN10" i="2"/>
  <c r="DQ2" i="2"/>
  <c r="DQ17" i="2"/>
  <c r="DN22" i="2"/>
  <c r="DO18" i="2"/>
  <c r="DO19" i="2"/>
  <c r="DO8" i="2"/>
  <c r="DO9" i="2"/>
  <c r="DO11" i="2" s="1"/>
  <c r="DO10" i="2"/>
  <c r="DQ16" i="2"/>
  <c r="DQ3" i="2"/>
  <c r="DQ5" i="2" s="1"/>
  <c r="DQ4" i="2"/>
  <c r="DR2" i="2"/>
  <c r="DR17" i="2"/>
  <c r="DP18" i="2"/>
  <c r="DP19" i="2"/>
  <c r="DP8" i="2"/>
  <c r="DO22" i="2"/>
  <c r="DR16" i="2"/>
  <c r="DR3" i="2"/>
  <c r="DR5" i="2" s="1"/>
  <c r="DR6" i="2" s="1"/>
  <c r="DR7" i="2" s="1"/>
  <c r="DR4" i="2"/>
  <c r="DP10" i="2"/>
  <c r="DP9" i="2"/>
  <c r="DP11" i="2" s="1"/>
  <c r="DS2" i="2"/>
  <c r="DS17" i="2"/>
  <c r="DQ8" i="2"/>
  <c r="DQ18" i="2"/>
  <c r="DQ19" i="2"/>
  <c r="DP22" i="2"/>
  <c r="DS16" i="2"/>
  <c r="DS3" i="2"/>
  <c r="DS5" i="2" s="1"/>
  <c r="DS4" i="2"/>
  <c r="DQ10" i="2"/>
  <c r="DQ9" i="2"/>
  <c r="DQ11" i="2"/>
  <c r="DT2" i="2"/>
  <c r="DT17" i="2"/>
  <c r="DR8" i="2"/>
  <c r="DR18" i="2"/>
  <c r="DR19" i="2"/>
  <c r="DQ22" i="2"/>
  <c r="DT16" i="2"/>
  <c r="DT3" i="2"/>
  <c r="DT5" i="2" s="1"/>
  <c r="DT4" i="2"/>
  <c r="DR9" i="2"/>
  <c r="DR11" i="2" s="1"/>
  <c r="DR10" i="2"/>
  <c r="DU2" i="2"/>
  <c r="DU17" i="2"/>
  <c r="DS8" i="2"/>
  <c r="DS18" i="2"/>
  <c r="DS19" i="2"/>
  <c r="DR22" i="2"/>
  <c r="DS10" i="2"/>
  <c r="DS9" i="2"/>
  <c r="DS11" i="2" s="1"/>
  <c r="DS12" i="2" s="1"/>
  <c r="DS13" i="2" s="1"/>
  <c r="DS21" i="2" s="1"/>
  <c r="DU16" i="2"/>
  <c r="DU3" i="2"/>
  <c r="DU5" i="2"/>
  <c r="DU4" i="2"/>
  <c r="DV2" i="2"/>
  <c r="DV17" i="2"/>
  <c r="DT8" i="2"/>
  <c r="DT18" i="2"/>
  <c r="DT19" i="2"/>
  <c r="DS22" i="2"/>
  <c r="DT10" i="2"/>
  <c r="DT9" i="2"/>
  <c r="DT11" i="2" s="1"/>
  <c r="DV16" i="2"/>
  <c r="DV4" i="2"/>
  <c r="DV3" i="2"/>
  <c r="DV5" i="2" s="1"/>
  <c r="DW2" i="2"/>
  <c r="DW17" i="2"/>
  <c r="DU8" i="2"/>
  <c r="DU18" i="2"/>
  <c r="DU19" i="2"/>
  <c r="DT22" i="2"/>
  <c r="DU10" i="2"/>
  <c r="DU9" i="2"/>
  <c r="DU11" i="2" s="1"/>
  <c r="DW16" i="2"/>
  <c r="DW3" i="2"/>
  <c r="DW5" i="2"/>
  <c r="DW4" i="2"/>
  <c r="DX2" i="2"/>
  <c r="DX17" i="2"/>
  <c r="DU22" i="2"/>
  <c r="DV8" i="2"/>
  <c r="DV18" i="2"/>
  <c r="DV19" i="2"/>
  <c r="DX16" i="2"/>
  <c r="DX3" i="2"/>
  <c r="DX5" i="2" s="1"/>
  <c r="DX4" i="2"/>
  <c r="DX6" i="2" s="1"/>
  <c r="DX7" i="2" s="1"/>
  <c r="DV9" i="2"/>
  <c r="DV11" i="2"/>
  <c r="DV10" i="2"/>
  <c r="DY2" i="2"/>
  <c r="DY17" i="2"/>
  <c r="DW18" i="2"/>
  <c r="DW19" i="2"/>
  <c r="DW8" i="2"/>
  <c r="DV22" i="2"/>
  <c r="DY16" i="2"/>
  <c r="DY3" i="2"/>
  <c r="DY5" i="2" s="1"/>
  <c r="DY4" i="2"/>
  <c r="DW9" i="2"/>
  <c r="DW11" i="2"/>
  <c r="DW10" i="2"/>
  <c r="DZ2" i="2"/>
  <c r="DZ17" i="2"/>
  <c r="DW22" i="2"/>
  <c r="DX8" i="2"/>
  <c r="DX18" i="2"/>
  <c r="DX19" i="2"/>
  <c r="DZ16" i="2"/>
  <c r="DZ3" i="2"/>
  <c r="DZ5" i="2" s="1"/>
  <c r="DZ4" i="2"/>
  <c r="DX10" i="2"/>
  <c r="DX9" i="2"/>
  <c r="DX11" i="2" s="1"/>
  <c r="EA2" i="2"/>
  <c r="EA17" i="2"/>
  <c r="DY8" i="2"/>
  <c r="DY18" i="2"/>
  <c r="DY19" i="2"/>
  <c r="DX22" i="2"/>
  <c r="EA16" i="2"/>
  <c r="EA3" i="2"/>
  <c r="EA5" i="2" s="1"/>
  <c r="EA6" i="2" s="1"/>
  <c r="EA7" i="2" s="1"/>
  <c r="EA4" i="2"/>
  <c r="DY10" i="2"/>
  <c r="DY9" i="2"/>
  <c r="DY11" i="2" s="1"/>
  <c r="EB2" i="2"/>
  <c r="EB17" i="2"/>
  <c r="DZ8" i="2"/>
  <c r="DZ18" i="2"/>
  <c r="DZ19" i="2"/>
  <c r="DY22" i="2"/>
  <c r="DZ9" i="2"/>
  <c r="DZ11" i="2" s="1"/>
  <c r="DZ10" i="2"/>
  <c r="EB16" i="2"/>
  <c r="EB3" i="2"/>
  <c r="EB5" i="2"/>
  <c r="EB4" i="2"/>
  <c r="EC2" i="2"/>
  <c r="EC17" i="2"/>
  <c r="DZ22" i="2"/>
  <c r="EA18" i="2"/>
  <c r="EA19" i="2"/>
  <c r="EA8" i="2"/>
  <c r="EA10" i="2"/>
  <c r="EA9" i="2"/>
  <c r="EA11" i="2"/>
  <c r="EC16" i="2"/>
  <c r="EC3" i="2"/>
  <c r="EC5" i="2" s="1"/>
  <c r="EC4" i="2"/>
  <c r="EA22" i="2"/>
  <c r="EB8" i="2"/>
  <c r="EB18" i="2"/>
  <c r="EB19" i="2"/>
  <c r="EB10" i="2"/>
  <c r="EB9" i="2"/>
  <c r="EB11" i="2" s="1"/>
  <c r="EB22" i="2"/>
  <c r="EC18" i="2"/>
  <c r="EC19" i="2"/>
  <c r="EC8" i="2"/>
  <c r="EC10" i="2"/>
  <c r="EC9" i="2"/>
  <c r="EC11" i="2"/>
  <c r="EC22" i="2"/>
  <c r="G21" i="3" l="1"/>
  <c r="G3" i="3"/>
  <c r="G9" i="3" s="1"/>
  <c r="G2" i="3"/>
  <c r="F21" i="3"/>
  <c r="BS6" i="2"/>
  <c r="BS7" i="2" s="1"/>
  <c r="AP12" i="2"/>
  <c r="AP13" i="2" s="1"/>
  <c r="AP21" i="2" s="1"/>
  <c r="DC6" i="2"/>
  <c r="DC7" i="2" s="1"/>
  <c r="DF6" i="2"/>
  <c r="DF7" i="2" s="1"/>
  <c r="P6" i="2"/>
  <c r="P7" i="2" s="1"/>
  <c r="DT12" i="2"/>
  <c r="DT13" i="2" s="1"/>
  <c r="DT21" i="2" s="1"/>
  <c r="DN12" i="2"/>
  <c r="DN13" i="2" s="1"/>
  <c r="DN21" i="2" s="1"/>
  <c r="AQ12" i="2"/>
  <c r="AQ13" i="2" s="1"/>
  <c r="AQ21" i="2" s="1"/>
  <c r="L6" i="2"/>
  <c r="L7" i="2" s="1"/>
  <c r="DQ6" i="2"/>
  <c r="DQ7" i="2" s="1"/>
  <c r="BU6" i="2"/>
  <c r="BU7" i="2" s="1"/>
  <c r="BP6" i="2"/>
  <c r="BP7" i="2" s="1"/>
  <c r="BK6" i="2"/>
  <c r="BK7" i="2" s="1"/>
  <c r="U12" i="2"/>
  <c r="U13" i="2" s="1"/>
  <c r="U21" i="2" s="1"/>
  <c r="I12" i="2"/>
  <c r="I13" i="2" s="1"/>
  <c r="I21" i="2" s="1"/>
  <c r="G6" i="2"/>
  <c r="G7" i="2" s="1"/>
  <c r="D12" i="2"/>
  <c r="D13" i="2" s="1"/>
  <c r="D21" i="2" s="1"/>
  <c r="DY12" i="2"/>
  <c r="DY13" i="2" s="1"/>
  <c r="DY21" i="2" s="1"/>
  <c r="DS6" i="2"/>
  <c r="DS7" i="2" s="1"/>
  <c r="DO12" i="2"/>
  <c r="DO13" i="2" s="1"/>
  <c r="DO21" i="2" s="1"/>
  <c r="DL6" i="2"/>
  <c r="DL7" i="2" s="1"/>
  <c r="DG12" i="2"/>
  <c r="DG13" i="2" s="1"/>
  <c r="DG21" i="2" s="1"/>
  <c r="DE6" i="2"/>
  <c r="DE7" i="2" s="1"/>
  <c r="CV12" i="2"/>
  <c r="CV13" i="2" s="1"/>
  <c r="CV21" i="2" s="1"/>
  <c r="CU12" i="2"/>
  <c r="CU13" i="2" s="1"/>
  <c r="CU21" i="2" s="1"/>
  <c r="CO12" i="2"/>
  <c r="CO13" i="2" s="1"/>
  <c r="CO21" i="2" s="1"/>
  <c r="CI12" i="2"/>
  <c r="CI13" i="2" s="1"/>
  <c r="CI21" i="2" s="1"/>
  <c r="CG6" i="2"/>
  <c r="CG7" i="2" s="1"/>
  <c r="CB6" i="2"/>
  <c r="CB7" i="2" s="1"/>
  <c r="BY12" i="2"/>
  <c r="BY13" i="2" s="1"/>
  <c r="BY21" i="2" s="1"/>
  <c r="AK12" i="2"/>
  <c r="AK13" i="2" s="1"/>
  <c r="AK21" i="2" s="1"/>
  <c r="AF6" i="2"/>
  <c r="AF7" i="2" s="1"/>
  <c r="AC12" i="2"/>
  <c r="AC13" i="2" s="1"/>
  <c r="AC21" i="2" s="1"/>
  <c r="AC6" i="2"/>
  <c r="AC7" i="2" s="1"/>
  <c r="AA6" i="2"/>
  <c r="AA7" i="2" s="1"/>
  <c r="N6" i="2"/>
  <c r="N7" i="2" s="1"/>
  <c r="I6" i="2"/>
  <c r="I7" i="2" s="1"/>
  <c r="DY6" i="2"/>
  <c r="DY7" i="2" s="1"/>
  <c r="CU6" i="2"/>
  <c r="CU7" i="2" s="1"/>
  <c r="CP12" i="2"/>
  <c r="CP13" i="2" s="1"/>
  <c r="CP21" i="2" s="1"/>
  <c r="CK6" i="2"/>
  <c r="CK7" i="2" s="1"/>
  <c r="CD12" i="2"/>
  <c r="CD13" i="2" s="1"/>
  <c r="CD21" i="2" s="1"/>
  <c r="CD6" i="2"/>
  <c r="CD7" i="2" s="1"/>
  <c r="AU12" i="2"/>
  <c r="AU13" i="2" s="1"/>
  <c r="AU21" i="2" s="1"/>
  <c r="AT12" i="2"/>
  <c r="AT13" i="2" s="1"/>
  <c r="AT21" i="2" s="1"/>
  <c r="AT6" i="2"/>
  <c r="AT7" i="2" s="1"/>
  <c r="AR6" i="2"/>
  <c r="AR7" i="2" s="1"/>
  <c r="AO12" i="2"/>
  <c r="AO13" i="2" s="1"/>
  <c r="AO21" i="2" s="1"/>
  <c r="AM12" i="2"/>
  <c r="AM13" i="2" s="1"/>
  <c r="AM21" i="2" s="1"/>
  <c r="AH6" i="2"/>
  <c r="AH7" i="2" s="1"/>
  <c r="T6" i="2"/>
  <c r="T7" i="2" s="1"/>
  <c r="M12" i="2"/>
  <c r="M13" i="2" s="1"/>
  <c r="M21" i="2" s="1"/>
  <c r="DX12" i="2"/>
  <c r="DX13" i="2" s="1"/>
  <c r="DX21" i="2" s="1"/>
  <c r="BI12" i="2"/>
  <c r="BI13" i="2" s="1"/>
  <c r="BI21" i="2" s="1"/>
  <c r="BG12" i="2"/>
  <c r="BG13" i="2" s="1"/>
  <c r="BG21" i="2" s="1"/>
  <c r="AE12" i="2"/>
  <c r="AE13" i="2" s="1"/>
  <c r="AE21" i="2" s="1"/>
  <c r="AE6" i="2"/>
  <c r="AE7" i="2" s="1"/>
  <c r="Z12" i="2"/>
  <c r="Z13" i="2" s="1"/>
  <c r="Z21" i="2" s="1"/>
  <c r="V12" i="2"/>
  <c r="V13" i="2" s="1"/>
  <c r="V21" i="2" s="1"/>
  <c r="M6" i="2"/>
  <c r="M7" i="2" s="1"/>
  <c r="E12" i="2"/>
  <c r="E13" i="2" s="1"/>
  <c r="E21" i="2" s="1"/>
  <c r="E6" i="2"/>
  <c r="E7" i="2" s="1"/>
  <c r="EB6" i="2"/>
  <c r="EB7" i="2" s="1"/>
  <c r="CG12" i="2"/>
  <c r="CG13" i="2" s="1"/>
  <c r="CG21" i="2" s="1"/>
  <c r="AQ6" i="2"/>
  <c r="AQ7" i="2" s="1"/>
  <c r="AL12" i="2"/>
  <c r="AL13" i="2" s="1"/>
  <c r="AL21" i="2" s="1"/>
  <c r="AG6" i="2"/>
  <c r="AG7" i="2" s="1"/>
  <c r="AB6" i="2"/>
  <c r="AB7" i="2" s="1"/>
  <c r="V6" i="2"/>
  <c r="V7" i="2" s="1"/>
  <c r="R12" i="2"/>
  <c r="R13" i="2" s="1"/>
  <c r="R21" i="2" s="1"/>
  <c r="DJ12" i="2"/>
  <c r="DJ13" i="2" s="1"/>
  <c r="DJ21" i="2" s="1"/>
  <c r="CJ6" i="2"/>
  <c r="CJ7" i="2" s="1"/>
  <c r="BS12" i="2"/>
  <c r="BS13" i="2" s="1"/>
  <c r="BS21" i="2" s="1"/>
  <c r="BG6" i="2"/>
  <c r="BG7" i="2" s="1"/>
  <c r="EC6" i="2"/>
  <c r="EC7" i="2" s="1"/>
  <c r="DZ12" i="2"/>
  <c r="DZ13" i="2" s="1"/>
  <c r="DZ21" i="2" s="1"/>
  <c r="DW6" i="2"/>
  <c r="DW7" i="2" s="1"/>
  <c r="DO6" i="2"/>
  <c r="DO7" i="2" s="1"/>
  <c r="DN6" i="2"/>
  <c r="DN7" i="2" s="1"/>
  <c r="DJ6" i="2"/>
  <c r="DJ7" i="2" s="1"/>
  <c r="DE12" i="2"/>
  <c r="DE13" i="2" s="1"/>
  <c r="DE21" i="2" s="1"/>
  <c r="DA12" i="2"/>
  <c r="DA13" i="2" s="1"/>
  <c r="DA21" i="2" s="1"/>
  <c r="CX12" i="2"/>
  <c r="CX13" i="2" s="1"/>
  <c r="CX21" i="2" s="1"/>
  <c r="CX6" i="2"/>
  <c r="CX7" i="2" s="1"/>
  <c r="CT6" i="2"/>
  <c r="CT7" i="2" s="1"/>
  <c r="CO6" i="2"/>
  <c r="CO7" i="2" s="1"/>
  <c r="BZ12" i="2"/>
  <c r="BZ13" i="2" s="1"/>
  <c r="BZ21" i="2" s="1"/>
  <c r="BZ6" i="2"/>
  <c r="BZ7" i="2" s="1"/>
  <c r="BW12" i="2"/>
  <c r="BW13" i="2" s="1"/>
  <c r="BW21" i="2" s="1"/>
  <c r="BX6" i="2"/>
  <c r="BX7" i="2" s="1"/>
  <c r="BU12" i="2"/>
  <c r="BU13" i="2" s="1"/>
  <c r="BU21" i="2" s="1"/>
  <c r="BP12" i="2"/>
  <c r="BP13" i="2" s="1"/>
  <c r="BP21" i="2" s="1"/>
  <c r="BK12" i="2"/>
  <c r="BK13" i="2" s="1"/>
  <c r="BK21" i="2" s="1"/>
  <c r="BE6" i="2"/>
  <c r="BE7" i="2" s="1"/>
  <c r="BB6" i="2"/>
  <c r="BB7" i="2" s="1"/>
  <c r="AU6" i="2"/>
  <c r="AU7" i="2" s="1"/>
  <c r="AM6" i="2"/>
  <c r="AM7" i="2" s="1"/>
  <c r="AJ12" i="2"/>
  <c r="AJ13" i="2" s="1"/>
  <c r="AJ21" i="2" s="1"/>
  <c r="AH12" i="2"/>
  <c r="AH13" i="2" s="1"/>
  <c r="AH21" i="2" s="1"/>
  <c r="Z6" i="2"/>
  <c r="Z7" i="2" s="1"/>
  <c r="W12" i="2"/>
  <c r="W13" i="2" s="1"/>
  <c r="W21" i="2" s="1"/>
  <c r="W6" i="2"/>
  <c r="W7" i="2" s="1"/>
  <c r="S12" i="2"/>
  <c r="S13" i="2" s="1"/>
  <c r="S21" i="2" s="1"/>
  <c r="P12" i="2"/>
  <c r="P13" i="2" s="1"/>
  <c r="P21" i="2" s="1"/>
  <c r="N12" i="2"/>
  <c r="N13" i="2" s="1"/>
  <c r="N21" i="2" s="1"/>
  <c r="DA6" i="2"/>
  <c r="DA7" i="2" s="1"/>
  <c r="CT12" i="2"/>
  <c r="CT13" i="2" s="1"/>
  <c r="CT21" i="2" s="1"/>
  <c r="CQ6" i="2"/>
  <c r="CQ7" i="2" s="1"/>
  <c r="CH6" i="2"/>
  <c r="CH7" i="2" s="1"/>
  <c r="BN12" i="2"/>
  <c r="BN13" i="2" s="1"/>
  <c r="BN21" i="2" s="1"/>
  <c r="BN6" i="2"/>
  <c r="BN7" i="2" s="1"/>
  <c r="EB12" i="2"/>
  <c r="EB13" i="2" s="1"/>
  <c r="EB21" i="2" s="1"/>
  <c r="DP12" i="2"/>
  <c r="DP13" i="2" s="1"/>
  <c r="DP21" i="2" s="1"/>
  <c r="DI12" i="2"/>
  <c r="DI13" i="2" s="1"/>
  <c r="DI21" i="2" s="1"/>
  <c r="CZ12" i="2"/>
  <c r="CZ13" i="2" s="1"/>
  <c r="CZ21" i="2" s="1"/>
  <c r="CS12" i="2"/>
  <c r="CS13" i="2" s="1"/>
  <c r="CS21" i="2" s="1"/>
  <c r="CB12" i="2"/>
  <c r="CB13" i="2" s="1"/>
  <c r="CB21" i="2" s="1"/>
  <c r="BM12" i="2"/>
  <c r="BM13" i="2" s="1"/>
  <c r="BM21" i="2" s="1"/>
  <c r="AY12" i="2"/>
  <c r="AY13" i="2" s="1"/>
  <c r="AY21" i="2" s="1"/>
  <c r="AA12" i="2"/>
  <c r="AA13" i="2" s="1"/>
  <c r="AA21" i="2" s="1"/>
  <c r="T12" i="2"/>
  <c r="T13" i="2" s="1"/>
  <c r="T21" i="2" s="1"/>
  <c r="K12" i="2"/>
  <c r="K13" i="2" s="1"/>
  <c r="K21" i="2" s="1"/>
  <c r="F6" i="2"/>
  <c r="F7" i="2" s="1"/>
  <c r="CC6" i="2"/>
  <c r="CC7" i="2" s="1"/>
  <c r="BH12" i="2"/>
  <c r="BH13" i="2" s="1"/>
  <c r="BH21" i="2" s="1"/>
  <c r="AB12" i="2"/>
  <c r="AB13" i="2" s="1"/>
  <c r="AB21" i="2" s="1"/>
  <c r="X12" i="2"/>
  <c r="X13" i="2" s="1"/>
  <c r="X21" i="2" s="1"/>
  <c r="DU6" i="2"/>
  <c r="DU7" i="2" s="1"/>
  <c r="DH6" i="2"/>
  <c r="DH7" i="2" s="1"/>
  <c r="EC12" i="2"/>
  <c r="EC13" i="2" s="1"/>
  <c r="EC21" i="2" s="1"/>
  <c r="EA12" i="2"/>
  <c r="EA13" i="2" s="1"/>
  <c r="EA21" i="2" s="1"/>
  <c r="DV12" i="2"/>
  <c r="DV13" i="2" s="1"/>
  <c r="DV21" i="2" s="1"/>
  <c r="DU12" i="2"/>
  <c r="DU13" i="2" s="1"/>
  <c r="DU21" i="2" s="1"/>
  <c r="DV6" i="2"/>
  <c r="DV7" i="2" s="1"/>
  <c r="DR12" i="2"/>
  <c r="DR13" i="2" s="1"/>
  <c r="DR21" i="2" s="1"/>
  <c r="DL12" i="2"/>
  <c r="DL13" i="2" s="1"/>
  <c r="DL21" i="2" s="1"/>
  <c r="DI6" i="2"/>
  <c r="DI7" i="2" s="1"/>
  <c r="DG6" i="2"/>
  <c r="DG7" i="2" s="1"/>
  <c r="DD12" i="2"/>
  <c r="DD13" i="2" s="1"/>
  <c r="DD21" i="2" s="1"/>
  <c r="DB12" i="2"/>
  <c r="DB13" i="2" s="1"/>
  <c r="DB21" i="2" s="1"/>
  <c r="CW12" i="2"/>
  <c r="CW13" i="2" s="1"/>
  <c r="CW21" i="2" s="1"/>
  <c r="CS6" i="2"/>
  <c r="CS7" i="2" s="1"/>
  <c r="CP6" i="2"/>
  <c r="CP7" i="2" s="1"/>
  <c r="CN6" i="2"/>
  <c r="CN7" i="2" s="1"/>
  <c r="CK12" i="2"/>
  <c r="CK13" i="2" s="1"/>
  <c r="CK21" i="2" s="1"/>
  <c r="CI6" i="2"/>
  <c r="CI7" i="2" s="1"/>
  <c r="CF12" i="2"/>
  <c r="CF13" i="2" s="1"/>
  <c r="CF21" i="2" s="1"/>
  <c r="BY6" i="2"/>
  <c r="BY7" i="2" s="1"/>
  <c r="BW6" i="2"/>
  <c r="BW7" i="2" s="1"/>
  <c r="BT12" i="2"/>
  <c r="BT13" i="2" s="1"/>
  <c r="BT21" i="2" s="1"/>
  <c r="BT6" i="2"/>
  <c r="BT7" i="2" s="1"/>
  <c r="BR6" i="2"/>
  <c r="BR7" i="2" s="1"/>
  <c r="BO12" i="2"/>
  <c r="BO13" i="2" s="1"/>
  <c r="BO21" i="2" s="1"/>
  <c r="BM6" i="2"/>
  <c r="BM7" i="2" s="1"/>
  <c r="BD6" i="2"/>
  <c r="BD7" i="2" s="1"/>
  <c r="BA12" i="2"/>
  <c r="BA13" i="2" s="1"/>
  <c r="BA21" i="2" s="1"/>
  <c r="AW12" i="2"/>
  <c r="AW13" i="2" s="1"/>
  <c r="AW21" i="2" s="1"/>
  <c r="AV12" i="2"/>
  <c r="AV13" i="2" s="1"/>
  <c r="AV21" i="2" s="1"/>
  <c r="AV6" i="2"/>
  <c r="AV7" i="2" s="1"/>
  <c r="AR12" i="2"/>
  <c r="AR13" i="2" s="1"/>
  <c r="AR21" i="2" s="1"/>
  <c r="AS6" i="2"/>
  <c r="AS7" i="2" s="1"/>
  <c r="AL6" i="2"/>
  <c r="AL7" i="2" s="1"/>
  <c r="AI12" i="2"/>
  <c r="AI13" i="2" s="1"/>
  <c r="AI21" i="2" s="1"/>
  <c r="AG12" i="2"/>
  <c r="AG13" i="2" s="1"/>
  <c r="AG21" i="2" s="1"/>
  <c r="R6" i="2"/>
  <c r="R7" i="2" s="1"/>
  <c r="C6" i="2"/>
  <c r="C7" i="2" s="1"/>
  <c r="DM12" i="2"/>
  <c r="DM13" i="2" s="1"/>
  <c r="DM21" i="2" s="1"/>
  <c r="DW12" i="2"/>
  <c r="DW13" i="2" s="1"/>
  <c r="DW21" i="2" s="1"/>
  <c r="DZ6" i="2"/>
  <c r="DZ7" i="2" s="1"/>
  <c r="DT6" i="2"/>
  <c r="DT7" i="2" s="1"/>
  <c r="DQ12" i="2"/>
  <c r="DQ13" i="2" s="1"/>
  <c r="DQ21" i="2" s="1"/>
  <c r="DH12" i="2"/>
  <c r="DH13" i="2" s="1"/>
  <c r="DH21" i="2" s="1"/>
  <c r="DF12" i="2"/>
  <c r="DF13" i="2" s="1"/>
  <c r="DF21" i="2" s="1"/>
  <c r="DD6" i="2"/>
  <c r="DD7" i="2" s="1"/>
  <c r="CY12" i="2"/>
  <c r="CY13" i="2" s="1"/>
  <c r="CY21" i="2" s="1"/>
  <c r="CW6" i="2"/>
  <c r="CW7" i="2" s="1"/>
  <c r="CR12" i="2"/>
  <c r="CR13" i="2" s="1"/>
  <c r="CR21" i="2" s="1"/>
  <c r="CN12" i="2"/>
  <c r="CN13" i="2" s="1"/>
  <c r="CN21" i="2" s="1"/>
  <c r="CM12" i="2"/>
  <c r="CM13" i="2" s="1"/>
  <c r="CM21" i="2" s="1"/>
  <c r="CH12" i="2"/>
  <c r="CH13" i="2" s="1"/>
  <c r="CH21" i="2" s="1"/>
  <c r="CA12" i="2"/>
  <c r="CA13" i="2" s="1"/>
  <c r="CA21" i="2" s="1"/>
  <c r="CA6" i="2"/>
  <c r="CA7" i="2" s="1"/>
  <c r="BX12" i="2"/>
  <c r="BX13" i="2" s="1"/>
  <c r="BX21" i="2" s="1"/>
  <c r="BV12" i="2"/>
  <c r="BV13" i="2" s="1"/>
  <c r="BV21" i="2" s="1"/>
  <c r="BQ12" i="2"/>
  <c r="BQ13" i="2" s="1"/>
  <c r="BQ21" i="2" s="1"/>
  <c r="BJ6" i="2"/>
  <c r="BJ7" i="2" s="1"/>
  <c r="BF12" i="2"/>
  <c r="BF13" i="2" s="1"/>
  <c r="BF21" i="2" s="1"/>
  <c r="AZ6" i="2"/>
  <c r="AZ7" i="2" s="1"/>
  <c r="AP6" i="2"/>
  <c r="AP7" i="2" s="1"/>
  <c r="AN6" i="2"/>
  <c r="AN7" i="2" s="1"/>
  <c r="AD12" i="2"/>
  <c r="AD13" i="2" s="1"/>
  <c r="AD21" i="2" s="1"/>
  <c r="Y6" i="2"/>
  <c r="Y7" i="2" s="1"/>
  <c r="X6" i="2"/>
  <c r="X7" i="2" s="1"/>
  <c r="U6" i="2"/>
  <c r="U7" i="2" s="1"/>
  <c r="O6" i="2"/>
  <c r="O7" i="2" s="1"/>
  <c r="J12" i="2"/>
  <c r="J13" i="2" s="1"/>
  <c r="J21" i="2" s="1"/>
  <c r="J6" i="2"/>
  <c r="J7" i="2" s="1"/>
  <c r="F12" i="2"/>
  <c r="F13" i="2" s="1"/>
  <c r="F21" i="2" s="1"/>
  <c r="AZ12" i="2"/>
  <c r="AZ13" i="2" s="1"/>
  <c r="AZ21" i="2" s="1"/>
  <c r="AX6" i="2"/>
  <c r="AX7" i="2" s="1"/>
  <c r="AK6" i="2"/>
  <c r="AK7" i="2" s="1"/>
  <c r="AI6" i="2"/>
  <c r="AI7" i="2" s="1"/>
  <c r="AF12" i="2"/>
  <c r="AF13" i="2" s="1"/>
  <c r="AF21" i="2" s="1"/>
  <c r="AD6" i="2"/>
  <c r="AD7" i="2" s="1"/>
  <c r="Q6" i="2"/>
  <c r="Q7" i="2" s="1"/>
  <c r="L12" i="2"/>
  <c r="L13" i="2" s="1"/>
  <c r="L21" i="2" s="1"/>
  <c r="G12" i="2"/>
  <c r="G13" i="2" s="1"/>
  <c r="G21" i="2" s="1"/>
  <c r="E29" i="2"/>
  <c r="E3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Ahuja, Shivani</author>
  </authors>
  <commentList>
    <comment ref="B15" authorId="0" shapeId="0" xr:uid="{00000000-0006-0000-0000-000001000000}">
      <text>
        <r>
          <rPr>
            <b/>
            <sz val="9"/>
            <color indexed="81"/>
            <rFont val="Tahoma"/>
            <family val="2"/>
          </rPr>
          <t>Ahuja, Shivani: Formula applicable for (1) only</t>
        </r>
        <r>
          <rPr>
            <sz val="9"/>
            <color indexed="81"/>
            <rFont val="Tahoma"/>
            <family val="2"/>
          </rPr>
          <t xml:space="preserve">
1)for employed and self-employed: 60% of the first £60,000 gross annual income plus 50% of gross annual income over £60,000 - £200,000 per year (£16,667 per month)
2)if self-employed for less than 12 months: 35% of gross annual earnings - £200,000 per year (£16,667 per month)
3)for housepersons, those working less than 16 hours per week, not in paid employment or not working at time of claim - £20,000 per year (1,667 per month)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<sst xmlns="http://schemas.openxmlformats.org/spreadsheetml/2006/main" count="262" uniqueCount="212">
  <si>
    <t>How quickly would your money run out, if anything happened to you or your partner, as a result of long term sickness or injury, critical illness or the death of the main breadwinner?
Use our calculator below to work out how many weeks breathing space you could have, in just a few easy steps.</t>
  </si>
  <si>
    <t>1. Your Outgoings</t>
  </si>
  <si>
    <t>Monthly household bills</t>
  </si>
  <si>
    <t>Enter your total outgoings per month</t>
  </si>
  <si>
    <t>Key bills: Rent or Mortgage; Loans, Credit Cards and Debts; Council Tax, Utility, Phone, TV, Broadband, Food, Insurance, Childcare, School Fees, Travel</t>
  </si>
  <si>
    <t>Monthly luxuries</t>
  </si>
  <si>
    <t>Key bills: Socialising, Savings, Magazines, Coffee, Snacks, Take Away Meals, Cigarettes, Taxies</t>
  </si>
  <si>
    <t>Total Monthly Outgoings</t>
  </si>
  <si>
    <t>2. Your Benefits and Savings</t>
  </si>
  <si>
    <t>State Benefits</t>
  </si>
  <si>
    <t>Weeks</t>
  </si>
  <si>
    <t>Amount</t>
  </si>
  <si>
    <t>Please enter all that could apply</t>
  </si>
  <si>
    <t>Statuary Sick Pay</t>
  </si>
  <si>
    <t>Employment and Support Allowance (Under 25)</t>
  </si>
  <si>
    <t>Employment and Support Allowance (Over 25)</t>
  </si>
  <si>
    <t>Personal Independence Payment (Daily living part)</t>
  </si>
  <si>
    <t>Personal Independence Payment (Mobility part)</t>
  </si>
  <si>
    <t>Widowed Parent's or Bereavement Allowance</t>
  </si>
  <si>
    <t>Total State Benefits</t>
  </si>
  <si>
    <t>Over defined period</t>
  </si>
  <si>
    <t>Other Benefits or Income</t>
  </si>
  <si>
    <t>Starting At</t>
  </si>
  <si>
    <t>Work Sick Pay or Weekly Benefit</t>
  </si>
  <si>
    <t>Fixed Investment or Other Income</t>
  </si>
  <si>
    <t>Such as Child Benefit</t>
  </si>
  <si>
    <t>Existing Insurance</t>
  </si>
  <si>
    <t>Such as Income Protection</t>
  </si>
  <si>
    <t>Total Benefits or Income</t>
  </si>
  <si>
    <t>Savings</t>
  </si>
  <si>
    <t>Total Savings</t>
  </si>
  <si>
    <t>Total Benefits and Savings</t>
  </si>
  <si>
    <t>3. Your Financial Picture</t>
  </si>
  <si>
    <t>This is a guide and should not be considered financial advice</t>
  </si>
  <si>
    <t>Your monthly minimum payment needed is</t>
  </si>
  <si>
    <t xml:space="preserve">You could be on the breadline in </t>
  </si>
  <si>
    <t>Key Sources:</t>
  </si>
  <si>
    <t>https://www.gov.uk/statutory-sick-pay</t>
  </si>
  <si>
    <t>Week</t>
  </si>
  <si>
    <t>Total Outgoings</t>
  </si>
  <si>
    <t>Personal Independence Payment (Care)</t>
  </si>
  <si>
    <t>Personal Independence Payment (Mobility)</t>
  </si>
  <si>
    <t>Net</t>
  </si>
  <si>
    <t>Deadline</t>
  </si>
  <si>
    <t>Employment and Support Allowance (ESA): What you'll get - GOV.UK (www.gov.uk)</t>
  </si>
  <si>
    <t>Personal Independence Payment (PIP): How much you’ll get - GOV.UK (www.gov.uk)</t>
  </si>
  <si>
    <t>https://www.gov.uk/widowed-parents-allowance/what-youll-get</t>
  </si>
  <si>
    <t>Statutory Sick Pay increases from April 2023 to £109.40 – PAYadvice.UK</t>
  </si>
  <si>
    <t>Full list of 13 DWP benefits set to increase in 2023 including JSA, ESA, Universal Credit and PIP - LancsLive</t>
  </si>
  <si>
    <t>https://metro.co.uk/2023/02/01/list-of-benefits-increasing-in-2023-from-universal-credit-to-pension-18202649/#:~:text=From%20April%2C%20millions%20of%20people,Housing%20Benefit%20and%20Jobseeker%27s%20Allowance.</t>
  </si>
  <si>
    <t>Annual Income</t>
  </si>
  <si>
    <t>Personal allowance</t>
  </si>
  <si>
    <t>NI deduction</t>
  </si>
  <si>
    <t>Tax deduction</t>
  </si>
  <si>
    <t>Estimated net income on full pay</t>
  </si>
  <si>
    <t>Net income [monthly]</t>
  </si>
  <si>
    <t>Income reduced by 50%</t>
  </si>
  <si>
    <t>Estimated net income on half pay</t>
  </si>
  <si>
    <t>Maximum IPB benefit</t>
  </si>
  <si>
    <t>Annual</t>
  </si>
  <si>
    <t>Monthly</t>
  </si>
  <si>
    <t>1st Stepped Benefit</t>
  </si>
  <si>
    <t>2nd Stepped Benefit</t>
  </si>
  <si>
    <r>
      <t xml:space="preserve">IPB Stepped Benefit Calculation Chart
</t>
    </r>
    <r>
      <rPr>
        <sz val="8"/>
        <color indexed="8"/>
        <rFont val="Arial"/>
        <family val="2"/>
      </rPr>
      <t>Based on HMRC 2020/21 tax and NI thresholds as per
https://www.gov.uk/guidance/rates-and-thresholds-for-employers-2020-to-2021
https://www.gov.uk/government/publications/income-tax-personal-allowance-and-basic-rate-limit-from-2020-to-2021/income-tax-personal-allowance-and-basic-rate-limit-from-2020-21
2020/21 Net income figures verified via www.listentotaxman.com
See http://www.thepayrollsite.co.uk/help/payroll_help_guides/tax_code_guide.htm on how to calculate tax allowance using tax code</t>
    </r>
  </si>
  <si>
    <t>Example scenario:</t>
  </si>
  <si>
    <r>
      <t xml:space="preserve">Annual income = </t>
    </r>
    <r>
      <rPr>
        <b/>
        <sz val="8"/>
        <color indexed="8"/>
        <rFont val="Arial"/>
        <family val="2"/>
      </rPr>
      <t>£30,000</t>
    </r>
  </si>
  <si>
    <r>
      <t xml:space="preserve">If incapacitated receive </t>
    </r>
    <r>
      <rPr>
        <b/>
        <sz val="8"/>
        <color indexed="8"/>
        <rFont val="Arial"/>
        <family val="2"/>
      </rPr>
      <t>full pay for 6 months</t>
    </r>
    <r>
      <rPr>
        <sz val="8"/>
        <color indexed="8"/>
        <rFont val="Arial"/>
        <family val="2"/>
      </rPr>
      <t xml:space="preserve">, </t>
    </r>
    <r>
      <rPr>
        <b/>
        <sz val="8"/>
        <color indexed="8"/>
        <rFont val="Arial"/>
        <family val="2"/>
      </rPr>
      <t>half pay for 6 months</t>
    </r>
    <r>
      <rPr>
        <sz val="8"/>
        <color indexed="8"/>
        <rFont val="Arial"/>
        <family val="2"/>
      </rPr>
      <t>, then income ceases entirely.</t>
    </r>
  </si>
  <si>
    <t>(52 weeks because this is when the salary ceases completely and benefit can then be for any amount up to the maximum limits)</t>
  </si>
  <si>
    <t>Yearly updates  -----&gt;&gt;</t>
  </si>
  <si>
    <t>per annum</t>
  </si>
  <si>
    <t>Personal Allowance</t>
  </si>
  <si>
    <t>Tax code for  2020/21 is 1250L. Tax allowance = Number x £10 + £9</t>
  </si>
  <si>
    <t>Sourced from Gov.uk</t>
  </si>
  <si>
    <t>Personal Allowance Limit</t>
  </si>
  <si>
    <t>Class 1 NIC thresholds</t>
  </si>
  <si>
    <t>PT</t>
  </si>
  <si>
    <t>UEL</t>
  </si>
  <si>
    <t>Tax Bands</t>
  </si>
  <si>
    <t>NI Bands</t>
  </si>
  <si>
    <t>LEL-PT &amp; Below LEL</t>
  </si>
  <si>
    <t>PT-UEL</t>
  </si>
  <si>
    <t>Above UEL</t>
  </si>
  <si>
    <t>Maximum Benefit</t>
  </si>
  <si>
    <t>For employed and self-employed</t>
  </si>
  <si>
    <t>Max Benefit Salary</t>
  </si>
  <si>
    <t>Sourced from IPB literature</t>
  </si>
  <si>
    <t>http://landscape/business-areas/lgas/lgas-insurance/protection-product/product-library/current-products/income-protection-benefit-plan.html</t>
  </si>
  <si>
    <t>Base Year &gt;</t>
  </si>
  <si>
    <t>PAYE tax rates, thresholds and codes</t>
  </si>
  <si>
    <t>Figures to use 2014-15</t>
  </si>
  <si>
    <t>Figures to use 2015-16</t>
  </si>
  <si>
    <t>Figures to use 2016-17</t>
  </si>
  <si>
    <t>PAYE tax threshold</t>
  </si>
  <si>
    <t>£192 per week
£833 per month
£10,000 per year</t>
  </si>
  <si>
    <t>£204 per week
£883 per month
£10,600 per year</t>
  </si>
  <si>
    <t>£212 per week
£917 per month
£11,000 per year</t>
  </si>
  <si>
    <t>£221 per week
£958 per month
£11,500 per year</t>
  </si>
  <si>
    <t>£228 per week
£988 per month
£11,850 per year</t>
  </si>
  <si>
    <t>£240 per week
£1,042 per month
£12,500 per year</t>
  </si>
  <si>
    <t>£242 per week
£1,048 per month
£12,570 per year</t>
  </si>
  <si>
    <t>Basic tax rate</t>
  </si>
  <si>
    <t>20% on annual earnings above the PAYE tax threshold and up to £31,865</t>
  </si>
  <si>
    <t>20% on annual earnings above the PAYE tax threshold and up to £31,785</t>
  </si>
  <si>
    <t>20% on annual earnings above the PAYE tax threshold and up to £32,000</t>
  </si>
  <si>
    <t>20% on annual earnings above the PAYE tax threshold and up to £33,500</t>
  </si>
  <si>
    <t>20% on annual earnings above the PAYE tax threshold and up to £34,500</t>
  </si>
  <si>
    <t>20% on annual earnings above the PAYE tax threshold and up to £37,500</t>
  </si>
  <si>
    <r>
      <t xml:space="preserve">20% on annual earnings above the PAYE tax threshold and up to </t>
    </r>
    <r>
      <rPr>
        <b/>
        <sz val="8"/>
        <color theme="1"/>
        <rFont val="Arial"/>
        <family val="2"/>
      </rPr>
      <t>£50,000</t>
    </r>
  </si>
  <si>
    <r>
      <rPr>
        <b/>
        <sz val="8"/>
        <color theme="1"/>
        <rFont val="Arial"/>
        <family val="2"/>
      </rPr>
      <t>20%</t>
    </r>
    <r>
      <rPr>
        <sz val="8"/>
        <color theme="1"/>
        <rFont val="Arial"/>
        <family val="2"/>
      </rPr>
      <t xml:space="preserve"> on annual earnings above the PAYE tax threshold and up to </t>
    </r>
    <r>
      <rPr>
        <b/>
        <sz val="8"/>
        <color theme="1"/>
        <rFont val="Arial"/>
        <family val="2"/>
      </rPr>
      <t>£50,270</t>
    </r>
    <r>
      <rPr>
        <sz val="8"/>
        <color theme="1"/>
        <rFont val="Arial"/>
        <family val="2"/>
      </rPr>
      <t xml:space="preserve"> </t>
    </r>
    <r>
      <rPr>
        <i/>
        <sz val="8"/>
        <color theme="1"/>
        <rFont val="Arial"/>
        <family val="2"/>
      </rPr>
      <t>(£12,570+</t>
    </r>
    <r>
      <rPr>
        <b/>
        <i/>
        <sz val="8"/>
        <color theme="1"/>
        <rFont val="Arial"/>
        <family val="2"/>
      </rPr>
      <t>£37,700</t>
    </r>
    <r>
      <rPr>
        <i/>
        <sz val="8"/>
        <color theme="1"/>
        <rFont val="Arial"/>
        <family val="2"/>
      </rPr>
      <t xml:space="preserve"> = £50,270)</t>
    </r>
  </si>
  <si>
    <t>Higher tax rate</t>
  </si>
  <si>
    <t>40% on annual earnings from £31,866 to £150,000</t>
  </si>
  <si>
    <t>40% on annual earnings from £31,786 to £150,000</t>
  </si>
  <si>
    <t>40% on annual earnings from £32,001 to £150,000</t>
  </si>
  <si>
    <t>40% on annual earnings from £33,501 to £150,000</t>
  </si>
  <si>
    <t>40% on annual earnings from £34,501 to £150,000</t>
  </si>
  <si>
    <t>40% on annual earnings from £37,501 to £150,000</t>
  </si>
  <si>
    <r>
      <t xml:space="preserve">40% on annual earnings from </t>
    </r>
    <r>
      <rPr>
        <b/>
        <sz val="8"/>
        <color theme="1"/>
        <rFont val="Arial"/>
        <family val="2"/>
      </rPr>
      <t>£50,001 to £150,000</t>
    </r>
  </si>
  <si>
    <r>
      <rPr>
        <b/>
        <sz val="8"/>
        <color theme="1"/>
        <rFont val="Arial"/>
        <family val="2"/>
      </rPr>
      <t xml:space="preserve">40% </t>
    </r>
    <r>
      <rPr>
        <sz val="8"/>
        <color theme="1"/>
        <rFont val="Arial"/>
        <family val="2"/>
      </rPr>
      <t xml:space="preserve">on annual earnings from </t>
    </r>
    <r>
      <rPr>
        <b/>
        <sz val="8"/>
        <color theme="1"/>
        <rFont val="Arial"/>
        <family val="2"/>
      </rPr>
      <t xml:space="preserve">£50,271 </t>
    </r>
    <r>
      <rPr>
        <sz val="8"/>
        <color theme="1"/>
        <rFont val="Arial"/>
        <family val="2"/>
      </rPr>
      <t>to</t>
    </r>
    <r>
      <rPr>
        <b/>
        <sz val="8"/>
        <color theme="1"/>
        <rFont val="Arial"/>
        <family val="2"/>
      </rPr>
      <t xml:space="preserve"> £150,000</t>
    </r>
  </si>
  <si>
    <t>Additional tax rate</t>
  </si>
  <si>
    <t>45% on annual earnings above £150,000</t>
  </si>
  <si>
    <t>45% on annual earnings above £150,001</t>
  </si>
  <si>
    <r>
      <rPr>
        <b/>
        <sz val="8"/>
        <color theme="1"/>
        <rFont val="Arial"/>
        <family val="2"/>
      </rPr>
      <t>45%</t>
    </r>
    <r>
      <rPr>
        <sz val="8"/>
        <color theme="1"/>
        <rFont val="Arial"/>
        <family val="2"/>
      </rPr>
      <t xml:space="preserve"> on annual earnings above </t>
    </r>
    <r>
      <rPr>
        <b/>
        <sz val="8"/>
        <color theme="1"/>
        <rFont val="Arial"/>
        <family val="2"/>
      </rPr>
      <t>£150,000</t>
    </r>
  </si>
  <si>
    <t>Class 1 NICs thresholds</t>
  </si>
  <si>
    <t>Lower earnings limit (LEL)</t>
  </si>
  <si>
    <t>£111 per week
£481 per month
£5,772 per year</t>
  </si>
  <si>
    <t>£112 per week
£486 per month
£5,824 per year</t>
  </si>
  <si>
    <t>£113 per week
£490 per month
£5,876 per year</t>
  </si>
  <si>
    <t>£116 per week
£503 per month
£6,032 per year</t>
  </si>
  <si>
    <t>£118 per week
£512 per month
£6,136 per year</t>
  </si>
  <si>
    <r>
      <rPr>
        <b/>
        <sz val="8"/>
        <color theme="1"/>
        <rFont val="Arial"/>
        <family val="2"/>
      </rPr>
      <t>£120</t>
    </r>
    <r>
      <rPr>
        <sz val="8"/>
        <color theme="1"/>
        <rFont val="Arial"/>
        <family val="2"/>
      </rPr>
      <t xml:space="preserve"> per week
</t>
    </r>
    <r>
      <rPr>
        <b/>
        <sz val="8"/>
        <color theme="1"/>
        <rFont val="Arial"/>
        <family val="2"/>
      </rPr>
      <t>£520</t>
    </r>
    <r>
      <rPr>
        <sz val="8"/>
        <color theme="1"/>
        <rFont val="Arial"/>
        <family val="2"/>
      </rPr>
      <t xml:space="preserve"> per month
</t>
    </r>
    <r>
      <rPr>
        <b/>
        <sz val="8"/>
        <color theme="1"/>
        <rFont val="Arial"/>
        <family val="2"/>
      </rPr>
      <t>£6,240</t>
    </r>
    <r>
      <rPr>
        <sz val="8"/>
        <color theme="1"/>
        <rFont val="Arial"/>
        <family val="2"/>
      </rPr>
      <t xml:space="preserve"> per year</t>
    </r>
  </si>
  <si>
    <t>Primary Threshold (PT)</t>
  </si>
  <si>
    <t>£153 per week
£663 per month
£7,956 per year</t>
  </si>
  <si>
    <t>£155 per week
£672 per month
£8,060 per year</t>
  </si>
  <si>
    <t xml:space="preserve"> £157 per week
£680 per month
£8,164 per year </t>
  </si>
  <si>
    <t xml:space="preserve">£162 per week
£702 per month
£8,424 per year </t>
  </si>
  <si>
    <t xml:space="preserve">£166 per week
£719 per month
£8,632 per year </t>
  </si>
  <si>
    <r>
      <rPr>
        <b/>
        <sz val="8"/>
        <color theme="1"/>
        <rFont val="Arial"/>
        <family val="2"/>
      </rPr>
      <t>£183</t>
    </r>
    <r>
      <rPr>
        <sz val="8"/>
        <color theme="1"/>
        <rFont val="Arial"/>
        <family val="2"/>
      </rPr>
      <t xml:space="preserve"> per week
</t>
    </r>
    <r>
      <rPr>
        <b/>
        <sz val="8"/>
        <color theme="1"/>
        <rFont val="Arial"/>
        <family val="2"/>
      </rPr>
      <t>£792</t>
    </r>
    <r>
      <rPr>
        <sz val="8"/>
        <color theme="1"/>
        <rFont val="Arial"/>
        <family val="2"/>
      </rPr>
      <t xml:space="preserve"> per month
</t>
    </r>
    <r>
      <rPr>
        <b/>
        <sz val="8"/>
        <color theme="1"/>
        <rFont val="Arial"/>
        <family val="2"/>
      </rPr>
      <t>£9,500</t>
    </r>
    <r>
      <rPr>
        <sz val="8"/>
        <color theme="1"/>
        <rFont val="Arial"/>
        <family val="2"/>
      </rPr>
      <t xml:space="preserve"> per year </t>
    </r>
  </si>
  <si>
    <r>
      <rPr>
        <b/>
        <sz val="8"/>
        <color theme="1"/>
        <rFont val="Arial"/>
        <family val="2"/>
      </rPr>
      <t>£184</t>
    </r>
    <r>
      <rPr>
        <sz val="8"/>
        <color theme="1"/>
        <rFont val="Arial"/>
        <family val="2"/>
      </rPr>
      <t xml:space="preserve"> per week
</t>
    </r>
    <r>
      <rPr>
        <b/>
        <sz val="8"/>
        <color theme="1"/>
        <rFont val="Arial"/>
        <family val="2"/>
      </rPr>
      <t>£797</t>
    </r>
    <r>
      <rPr>
        <sz val="8"/>
        <color theme="1"/>
        <rFont val="Arial"/>
        <family val="2"/>
      </rPr>
      <t xml:space="preserve"> per month
</t>
    </r>
    <r>
      <rPr>
        <b/>
        <sz val="8"/>
        <color theme="1"/>
        <rFont val="Arial"/>
        <family val="2"/>
      </rPr>
      <t>£9,568</t>
    </r>
    <r>
      <rPr>
        <sz val="8"/>
        <color theme="1"/>
        <rFont val="Arial"/>
        <family val="2"/>
      </rPr>
      <t xml:space="preserve"> per year </t>
    </r>
  </si>
  <si>
    <t xml:space="preserve">Secondary Threshold (ST) </t>
  </si>
  <si>
    <t>£156 per week
£676 per month
£8,112 per year</t>
  </si>
  <si>
    <r>
      <rPr>
        <b/>
        <sz val="8"/>
        <color theme="1"/>
        <rFont val="Arial"/>
        <family val="2"/>
      </rPr>
      <t>£169</t>
    </r>
    <r>
      <rPr>
        <sz val="8"/>
        <color theme="1"/>
        <rFont val="Arial"/>
        <family val="2"/>
      </rPr>
      <t xml:space="preserve"> per week
</t>
    </r>
    <r>
      <rPr>
        <b/>
        <sz val="8"/>
        <color theme="1"/>
        <rFont val="Arial"/>
        <family val="2"/>
      </rPr>
      <t>£732</t>
    </r>
    <r>
      <rPr>
        <sz val="8"/>
        <color theme="1"/>
        <rFont val="Arial"/>
        <family val="2"/>
      </rPr>
      <t xml:space="preserve"> per month
</t>
    </r>
    <r>
      <rPr>
        <b/>
        <sz val="8"/>
        <color theme="1"/>
        <rFont val="Arial"/>
        <family val="2"/>
      </rPr>
      <t>£8,788</t>
    </r>
    <r>
      <rPr>
        <sz val="8"/>
        <color theme="1"/>
        <rFont val="Arial"/>
        <family val="2"/>
      </rPr>
      <t xml:space="preserve"> per year </t>
    </r>
  </si>
  <si>
    <r>
      <rPr>
        <b/>
        <sz val="8"/>
        <color theme="1"/>
        <rFont val="Arial"/>
        <family val="2"/>
      </rPr>
      <t>£170</t>
    </r>
    <r>
      <rPr>
        <sz val="8"/>
        <color theme="1"/>
        <rFont val="Arial"/>
        <family val="2"/>
      </rPr>
      <t xml:space="preserve"> per week
</t>
    </r>
    <r>
      <rPr>
        <b/>
        <sz val="8"/>
        <color theme="1"/>
        <rFont val="Arial"/>
        <family val="2"/>
      </rPr>
      <t>£737</t>
    </r>
    <r>
      <rPr>
        <sz val="8"/>
        <color theme="1"/>
        <rFont val="Arial"/>
        <family val="2"/>
      </rPr>
      <t xml:space="preserve"> per month
</t>
    </r>
    <r>
      <rPr>
        <b/>
        <sz val="8"/>
        <color theme="1"/>
        <rFont val="Arial"/>
        <family val="2"/>
      </rPr>
      <t>£8,840</t>
    </r>
    <r>
      <rPr>
        <sz val="8"/>
        <color theme="1"/>
        <rFont val="Arial"/>
        <family val="2"/>
      </rPr>
      <t xml:space="preserve"> per year </t>
    </r>
  </si>
  <si>
    <t>Upper earnings limit (UEL)</t>
  </si>
  <si>
    <t>£805 per week
£3,489 per month
 £41,865 per year</t>
  </si>
  <si>
    <t>£815 per week
£3,532 per month
£42,385 per year</t>
  </si>
  <si>
    <t>£827 per week
£3,584 per month
£43,004 per year</t>
  </si>
  <si>
    <t xml:space="preserve"> £866 per week
£3,750 per month
£45,000 per year</t>
  </si>
  <si>
    <t>£892 per week
£3,863 per month
£46,350 per year</t>
  </si>
  <si>
    <t>£962 per week
£4,167 per month
£50,000 per year</t>
  </si>
  <si>
    <r>
      <rPr>
        <b/>
        <sz val="8"/>
        <color theme="1"/>
        <rFont val="Arial"/>
        <family val="2"/>
      </rPr>
      <t xml:space="preserve">£967 </t>
    </r>
    <r>
      <rPr>
        <sz val="8"/>
        <color theme="1"/>
        <rFont val="Arial"/>
        <family val="2"/>
      </rPr>
      <t xml:space="preserve">per week
</t>
    </r>
    <r>
      <rPr>
        <b/>
        <sz val="8"/>
        <color theme="1"/>
        <rFont val="Arial"/>
        <family val="2"/>
      </rPr>
      <t>£4,189</t>
    </r>
    <r>
      <rPr>
        <sz val="8"/>
        <color theme="1"/>
        <rFont val="Arial"/>
        <family val="2"/>
      </rPr>
      <t xml:space="preserve"> per month
</t>
    </r>
    <r>
      <rPr>
        <b/>
        <sz val="8"/>
        <color theme="1"/>
        <rFont val="Arial"/>
        <family val="2"/>
      </rPr>
      <t xml:space="preserve">£50,270 </t>
    </r>
    <r>
      <rPr>
        <sz val="8"/>
        <color theme="1"/>
        <rFont val="Arial"/>
        <family val="2"/>
      </rPr>
      <t>per year</t>
    </r>
  </si>
  <si>
    <t>NICs category letter</t>
  </si>
  <si>
    <t>Earnings at or above LEL up to and including PT</t>
  </si>
  <si>
    <t>Earnings above the PT up to and including UAP</t>
  </si>
  <si>
    <t>Balance of earnings above UEL</t>
  </si>
  <si>
    <t>A</t>
  </si>
  <si>
    <t>Income Tax allowances table (£ a year)</t>
  </si>
  <si>
    <t>Income Tax allowances</t>
  </si>
  <si>
    <t>2014-15</t>
  </si>
  <si>
    <t>2015-16</t>
  </si>
  <si>
    <t>2016-17</t>
  </si>
  <si>
    <t>those born after 5 April 1948</t>
  </si>
  <si>
    <t>those born between 6 April 1938 and 5 April 1948</t>
  </si>
  <si>
    <t>those born before 6 April 1938</t>
  </si>
  <si>
    <t>Income limit for personal allowance (*1)</t>
  </si>
  <si>
    <t>Income limit for personal allowances (born before 6 April 1948) (*2)</t>
  </si>
  <si>
    <t>Married couple’s allowance (*3)</t>
  </si>
  <si>
    <t>maximum amount (*4)</t>
  </si>
  <si>
    <t>minimum amount (*5)</t>
  </si>
  <si>
    <t>Blind Person's Allowance</t>
  </si>
  <si>
    <t>Transferable Tax Allowance for married couples and civil partners (*6)</t>
  </si>
  <si>
    <t>-</t>
  </si>
  <si>
    <t>*1 The personal allowance reduces where the individual’s income is above this limit by £1 for every £2 above the limit. This applies regardless of the individual’s date of birth.</t>
  </si>
  <si>
    <t>*2 This allowance reduces where the individual’s income is above the income limit by £1 for every £2 above the income limit until it reaches the level of the personal allowance for someone born after 5 April 1948.</t>
  </si>
  <si>
    <t>*3 Available to people born before 6 April 1935. Tax relief for this allowance is restricted to 10 per cent.</t>
  </si>
  <si>
    <t>*4 This allowance is reduced when the individual’s income is above the income limit. This is at a rate of £1 for every £2 above the income limit until it reaches the minimum amount. Any reduction in the married couple’s allowance applies after any reduction to the individual’s personal allowance.</t>
  </si>
  <si>
    <t>*5 This is also the maximum relief for maintenance payments where at least one of the parties is born before 6 April 1935.</t>
  </si>
  <si>
    <t>*6 Available to spouses/ civil partners born after 5 April 1935. This allowance is 10% of the personal allowance for those born after 5 April 1938. It allows a spouse or civil partner who is not liable to income tax above the basic rate to transfer this amount of their personal allowance to their spouse/ civil partner. The recipient must not be liable to tax above the basic rate. The recipient is eligible to a tax reduction of 20% of the transferred amount.</t>
  </si>
  <si>
    <t>Doer</t>
  </si>
  <si>
    <t>SA</t>
  </si>
  <si>
    <t>Checker</t>
  </si>
  <si>
    <t>DZ</t>
  </si>
  <si>
    <t>Reviewer</t>
  </si>
  <si>
    <t>KL</t>
  </si>
  <si>
    <t>DZ edits made in version 2</t>
  </si>
  <si>
    <t>Corrected code for C11</t>
  </si>
  <si>
    <t>Copied formulae in cells C9 to C11 across the entire rows</t>
  </si>
  <si>
    <t>Changed all NIC thresholds to be annual amounts</t>
  </si>
  <si>
    <t>Updated values in example</t>
  </si>
  <si>
    <t>Updated 50% maximum benefit formula and calculator to use MaxBen2 rather than hardpasted value</t>
  </si>
  <si>
    <t>Removed LPL and UPL</t>
  </si>
  <si>
    <t>The "Listen to taxman" website shows the personal allowance to be £11,509. This doesn't look correct but maybe we are missing something?</t>
  </si>
  <si>
    <t>NIC amounts also don't match up exactly - this is due to weekly thresholds being converted to annual thresholds</t>
  </si>
  <si>
    <t>KL review</t>
  </si>
  <si>
    <t>Issue DZ stated above is now solved. Need to at £9 to the tax allowance.</t>
  </si>
  <si>
    <t>Spot checked a few salaries using the formulae and they matched the government website tax calculator.</t>
  </si>
  <si>
    <t>https://www.tax.service.gov.uk/</t>
  </si>
  <si>
    <t>AS Update 29/03/2019</t>
  </si>
  <si>
    <t>Updated the Stepped Benefit Chart Sheet with the 2019/2020 figures sourced from Gov.uk</t>
  </si>
  <si>
    <t>Updated the Thresholds sheet with 2019/2020 figures sourced from Gov.uk. Haven't yet updated the Income limit for personal allowances (born before 6 April 1948) and married couple's allowances.</t>
  </si>
  <si>
    <t>2019/20 Net income figures verified via www.listentotaxman.com</t>
  </si>
  <si>
    <t>AS Update 10/03/2020</t>
  </si>
  <si>
    <t>Updated the Stepped Benefit Chart Sheet with the 2020/2021 figures sourced from Gov.uk (Cell I39)</t>
  </si>
  <si>
    <t>Updated the Thresholds sheet with 2020/2021 figures sourced from Gov.uk. Haven't yet updated the Income limit for personal allowances (born before 6 April 1948) and married couple's allowances.</t>
  </si>
  <si>
    <t>2020/21 Net income figures verified via www.listentotaxman.com</t>
  </si>
  <si>
    <t>You can get £116.75 per week Statutory Sick Pay (SSP) if you’re too ill to work. It’s paid by your employer for up to 28 weeks.</t>
  </si>
  <si>
    <t>https://www.gov.uk/employment-support-allowance/what-youll-get#:~:text=This%20will%20be%3A,re%20aged%2025%20or%20over</t>
  </si>
  <si>
    <t>You’ll normally get the ‘assessment rate’ for 13 weeks while your claim is being assessed. This will be: up to £71.70 a week if you’re aged under 25, up to £90.50 a week if you’re aged 25 or over If it takes longer than 13 weeks to assess your claim, you’ll continue getting the ‘assessment rate’ until you get a decision or until your ESA is due to end. Your ESA will be backdated if you’re owed any money after 13 weeks.</t>
  </si>
  <si>
    <t>How much Personal Independence Payment (PIP) you get depends on how difficult you find: everyday activities (‘daily living’ tasks) and getting around (‘mobility’ tasks). Daily living part: Lower weekly rate £72.65; Higher weekly rate £108.55. Mobility part: Lower weekly rate £28.70; Higher weekly rate £75.75. PIP is tax free. The amount you get is not affected by your income or savings.</t>
  </si>
  <si>
    <t>https://www.gov.uk/pip/how-much-youll-get</t>
  </si>
  <si>
    <r>
      <t xml:space="preserve">Personal allowance </t>
    </r>
    <r>
      <rPr>
        <b/>
        <i/>
        <sz val="11"/>
        <color indexed="56"/>
        <rFont val="Roboto"/>
      </rPr>
      <t>(Don’t show this row)</t>
    </r>
  </si>
  <si>
    <r>
      <rPr>
        <b/>
        <sz val="12"/>
        <color theme="1"/>
        <rFont val="Roboto"/>
      </rPr>
      <t>How we work this out</t>
    </r>
    <r>
      <rPr>
        <sz val="12"/>
        <color theme="1"/>
        <rFont val="Roboto"/>
      </rPr>
      <t xml:space="preserve">
</t>
    </r>
    <r>
      <rPr>
        <sz val="12"/>
        <color indexed="8"/>
        <rFont val="Roboto"/>
      </rPr>
      <t>Your monthly maximum amount needed is based on your total monthly expenses.
Your deadline in weeks is based on how long your savings would cover your monthly expenses, after allowing for any state benefits or other income/benefits you might receive over a year.</t>
    </r>
  </si>
  <si>
    <t>The maximum Widowed Parent’s Allowance (WPA) is £148.40 a week.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</si>
</sst>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Red]\-&quot;£&quot;#,##0"/>
    <numFmt numFmtId="8" formatCode="&quot;£&quot;#,##0.00;[Red]\-&quot;£&quot;#,##0.00"/>
    <numFmt numFmtId="44" formatCode="_-&quot;£&quot;* #,##0.00_-;\-&quot;£&quot;* #,##0.00_-;_-&quot;£&quot;* &quot;-&quot;??_-;_-@_-"/>
    <numFmt numFmtId="43" formatCode="_-* #,##0.00_-;\-* #,##0.00_-;_-* &quot;-&quot;??_-;_-@_-"/>
    <numFmt numFmtId="164" formatCode="&quot;£&quot;#,##0.00"/>
    <numFmt numFmtId="165" formatCode="&quot;£&quot;#,##0.00;[Red]&quot;£&quot;#,##0.00"/>
    <numFmt numFmtId="166" formatCode="_-* #,##0_-;\-* #,##0_-;_-* &quot;-&quot;??_-;_-@_-"/>
    <numFmt numFmtId="167" formatCode="_-[$£-809]* #,##0.00_-;\-[$£-809]* #,##0.00_-;_-[$£-809]* &quot;-&quot;??_-;_-@_-"/>
    <numFmt numFmtId="168" formatCode="#,##0_ ;\-#,##0\ "/>
    <numFmt numFmtId="169" formatCode="_-&quot;£&quot;* #,##0_-;\-&quot;£&quot;* #,##0_-;_-&quot;£&quot;* &quot;-&quot;??_-;_-@_-"/>
  </numFmts>
  <fonts count="64" x14ac:knownFonts="1">
    <font>
      <sz val="11"/>
      <color theme="1"/>
      <name val="Calibri"/>
      <family val="2"/>
      <scheme val="minor"/>
    </font>
    <font>
      <sz val="8"/>
      <name val="Arial"/>
      <family val="2"/>
    </font>
    <font>
      <sz val="8"/>
      <color indexed="8"/>
      <name val="Arial"/>
      <family val="2"/>
    </font>
    <font>
      <b/>
      <sz val="8"/>
      <color indexed="8"/>
      <name val="Arial"/>
      <family val="2"/>
    </font>
    <font>
      <sz val="9"/>
      <color indexed="81"/>
      <name val="Tahoma"/>
      <family val="2"/>
    </font>
    <font>
      <b/>
      <sz val="9"/>
      <color indexed="81"/>
      <name val="Tahoma"/>
      <family val="2"/>
    </font>
    <font>
      <sz val="11"/>
      <color theme="1"/>
      <name val="Calibri"/>
      <family val="2"/>
      <scheme val="minor"/>
    </font>
    <font>
      <u/>
      <sz val="11"/>
      <color theme="10"/>
      <name val="Calibri"/>
      <family val="2"/>
      <scheme val="minor"/>
    </font>
    <font>
      <sz val="8"/>
      <color theme="1"/>
      <name val="Arial"/>
      <family val="2"/>
    </font>
    <font>
      <b/>
      <sz val="8"/>
      <color theme="1"/>
      <name val="Arial"/>
      <family val="2"/>
    </font>
    <font>
      <b/>
      <sz val="8"/>
      <color theme="0"/>
      <name val="Arial"/>
      <family val="2"/>
    </font>
    <font>
      <i/>
      <sz val="8"/>
      <color theme="1"/>
      <name val="Arial"/>
      <family val="2"/>
    </font>
    <font>
      <b/>
      <sz val="8"/>
      <color rgb="FFFFFF00"/>
      <name val="Arial"/>
      <family val="2"/>
    </font>
    <font>
      <sz val="8"/>
      <color rgb="FFFFFF00"/>
      <name val="Arial"/>
      <family val="2"/>
    </font>
    <font>
      <sz val="8"/>
      <color theme="0"/>
      <name val="Arial"/>
      <family val="2"/>
    </font>
    <font>
      <b/>
      <i/>
      <sz val="8"/>
      <color theme="1"/>
      <name val="Arial"/>
      <family val="2"/>
    </font>
    <font>
      <b/>
      <u/>
      <sz val="14"/>
      <color rgb="FFFF0000"/>
      <name val="Arial"/>
      <family val="2"/>
    </font>
    <font>
      <u/>
      <sz val="8"/>
      <color theme="1"/>
      <name val="Arial"/>
      <family val="2"/>
    </font>
    <font>
      <sz val="9"/>
      <color theme="1"/>
      <name val="Arial"/>
      <family val="2"/>
    </font>
    <font>
      <b/>
      <sz val="9"/>
      <color theme="1"/>
      <name val="Arial"/>
      <family val="2"/>
    </font>
    <font>
      <i/>
      <sz val="8"/>
      <color rgb="FFFF0000"/>
      <name val="Arial"/>
      <family val="2"/>
    </font>
    <font>
      <sz val="12"/>
      <color theme="1"/>
      <name val="Arial"/>
      <family val="2"/>
    </font>
    <font>
      <b/>
      <sz val="14"/>
      <color theme="1"/>
      <name val="Arial"/>
      <family val="2"/>
    </font>
    <font>
      <sz val="10"/>
      <color theme="1"/>
      <name val="Arial"/>
      <family val="2"/>
    </font>
    <font>
      <b/>
      <sz val="20"/>
      <color theme="6" tint="-0.499984740745262"/>
      <name val="Arial"/>
      <family val="2"/>
    </font>
    <font>
      <sz val="10"/>
      <color rgb="FF343234"/>
      <name val="Arial"/>
      <family val="2"/>
    </font>
    <font>
      <b/>
      <sz val="24"/>
      <color theme="1"/>
      <name val="Arial"/>
      <family val="2"/>
    </font>
    <font>
      <b/>
      <sz val="24"/>
      <color theme="1"/>
      <name val="Calibri"/>
      <family val="2"/>
      <scheme val="minor"/>
    </font>
    <font>
      <b/>
      <sz val="10"/>
      <name val="Arial"/>
      <family val="2"/>
    </font>
    <font>
      <u/>
      <sz val="10"/>
      <color theme="10"/>
      <name val="Arial"/>
      <family val="2"/>
    </font>
    <font>
      <b/>
      <sz val="9"/>
      <color theme="0"/>
      <name val="Arial"/>
      <family val="2"/>
    </font>
    <font>
      <b/>
      <sz val="12"/>
      <color indexed="63"/>
      <name val="Roboto"/>
    </font>
    <font>
      <sz val="14"/>
      <color rgb="FF343234"/>
      <name val="Roboto"/>
    </font>
    <font>
      <b/>
      <sz val="14"/>
      <color theme="0"/>
      <name val="Roboto"/>
    </font>
    <font>
      <sz val="12"/>
      <color theme="0"/>
      <name val="Roboto"/>
    </font>
    <font>
      <b/>
      <sz val="10"/>
      <color theme="0"/>
      <name val="Roboto"/>
    </font>
    <font>
      <b/>
      <sz val="14"/>
      <color theme="1"/>
      <name val="Roboto"/>
    </font>
    <font>
      <b/>
      <sz val="9"/>
      <color theme="1" tint="0.249977111117893"/>
      <name val="Roboto"/>
    </font>
    <font>
      <sz val="9"/>
      <color theme="1" tint="0.249977111117893"/>
      <name val="Roboto"/>
    </font>
    <font>
      <sz val="10"/>
      <color theme="1" tint="0.249977111117893"/>
      <name val="Roboto"/>
    </font>
    <font>
      <sz val="12"/>
      <color rgb="FF004E86"/>
      <name val="Roboto"/>
    </font>
    <font>
      <sz val="11"/>
      <color rgb="FF343234"/>
      <name val="Roboto"/>
    </font>
    <font>
      <sz val="10"/>
      <color theme="1"/>
      <name val="Roboto"/>
    </font>
    <font>
      <b/>
      <sz val="11"/>
      <color rgb="FF0070C0"/>
      <name val="Roboto"/>
    </font>
    <font>
      <b/>
      <sz val="11"/>
      <color rgb="FF004E86"/>
      <name val="Roboto"/>
    </font>
    <font>
      <sz val="11"/>
      <color theme="1"/>
      <name val="Roboto"/>
    </font>
    <font>
      <sz val="12"/>
      <color theme="1"/>
      <name val="Roboto"/>
    </font>
    <font>
      <sz val="14"/>
      <color theme="0"/>
      <name val="Roboto"/>
    </font>
    <font>
      <b/>
      <sz val="12"/>
      <color theme="0"/>
      <name val="Roboto"/>
    </font>
    <font>
      <i/>
      <sz val="11"/>
      <color rgb="FF004E86"/>
      <name val="Roboto"/>
    </font>
    <font>
      <b/>
      <i/>
      <sz val="11"/>
      <color indexed="56"/>
      <name val="Roboto"/>
    </font>
    <font>
      <i/>
      <sz val="11"/>
      <color rgb="FF343234"/>
      <name val="Roboto"/>
    </font>
    <font>
      <b/>
      <sz val="8"/>
      <color theme="1"/>
      <name val="Roboto"/>
    </font>
    <font>
      <b/>
      <sz val="12"/>
      <color rgb="FF004E86"/>
      <name val="Roboto"/>
    </font>
    <font>
      <b/>
      <sz val="12"/>
      <color rgb="FF0070C0"/>
      <name val="Roboto"/>
    </font>
    <font>
      <b/>
      <sz val="14"/>
      <color rgb="FFFF0000"/>
      <name val="Roboto"/>
    </font>
    <font>
      <b/>
      <sz val="9"/>
      <color rgb="FF0076D6"/>
      <name val="Roboto"/>
    </font>
    <font>
      <b/>
      <sz val="10"/>
      <color theme="1" tint="0.249977111117893"/>
      <name val="Roboto"/>
    </font>
    <font>
      <b/>
      <sz val="12"/>
      <color theme="1"/>
      <name val="Roboto"/>
    </font>
    <font>
      <sz val="12"/>
      <color indexed="8"/>
      <name val="Roboto"/>
    </font>
    <font>
      <sz val="8"/>
      <color theme="1"/>
      <name val="Roboto"/>
    </font>
    <font>
      <sz val="12"/>
      <color theme="6" tint="-0.499984740745262"/>
      <name val="Roboto"/>
    </font>
    <font>
      <u/>
      <sz val="11"/>
      <color theme="10"/>
      <name val="Roboto"/>
    </font>
    <font>
      <sz val="8"/>
      <color theme="0"/>
      <name val="Roboto"/>
    </font>
  </fonts>
  <fills count="17">
    <fill>
      <patternFill patternType="none"/>
    </fill>
    <fill>
      <patternFill patternType="gray125"/>
    </fill>
    <fill>
      <patternFill patternType="solid">
        <fgColor theme="4" tint="-0.24994659260841701"/>
        <bgColor indexed="64"/>
      </patternFill>
    </fill>
    <fill>
      <patternFill patternType="solid">
        <fgColor theme="4"/>
        <bgColor indexed="64"/>
      </patternFill>
    </fill>
    <fill>
      <patternFill patternType="solid">
        <fgColor theme="4" tint="-0.499984740745262"/>
        <bgColor indexed="64"/>
      </patternFill>
    </fill>
    <fill>
      <patternFill patternType="solid">
        <fgColor theme="3" tint="0.39994506668294322"/>
        <bgColor indexed="64"/>
      </patternFill>
    </fill>
    <fill>
      <patternFill patternType="solid">
        <fgColor theme="0" tint="-0.14996795556505021"/>
        <bgColor indexed="64"/>
      </patternFill>
    </fill>
    <fill>
      <patternFill patternType="solid">
        <fgColor rgb="FFFFFF00"/>
        <bgColor indexed="64"/>
      </patternFill>
    </fill>
    <fill>
      <patternFill patternType="solid">
        <fgColor theme="4" tint="-0.249977111117893"/>
        <bgColor indexed="64"/>
      </patternFill>
    </fill>
    <fill>
      <patternFill patternType="solid">
        <fgColor theme="0" tint="-0.14999847407452621"/>
        <bgColor indexed="64"/>
      </patternFill>
    </fill>
    <fill>
      <patternFill patternType="solid">
        <fgColor rgb="FFFFFF99"/>
        <bgColor indexed="64"/>
      </patternFill>
    </fill>
    <fill>
      <patternFill patternType="solid">
        <fgColor theme="9"/>
        <bgColor indexed="64"/>
      </patternFill>
    </fill>
    <fill>
      <patternFill patternType="solid">
        <fgColor rgb="FFFFC000"/>
        <bgColor indexed="64"/>
      </patternFill>
    </fill>
    <fill>
      <patternFill patternType="solid">
        <fgColor rgb="FFF6F6F6"/>
        <bgColor indexed="64"/>
      </patternFill>
    </fill>
    <fill>
      <patternFill patternType="solid">
        <fgColor rgb="FF004E86"/>
        <bgColor indexed="64"/>
      </patternFill>
    </fill>
    <fill>
      <patternFill patternType="solid">
        <fgColor theme="0"/>
        <bgColor indexed="64"/>
      </patternFill>
    </fill>
    <fill>
      <patternFill patternType="solid">
        <fgColor rgb="FF0070C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bottom/>
      <diagonal/>
    </border>
    <border>
      <left/>
      <right style="thin">
        <color theme="0"/>
      </right>
      <top/>
      <bottom/>
      <diagonal/>
    </border>
    <border>
      <left style="thin">
        <color theme="0"/>
      </left>
      <right style="thin">
        <color theme="0"/>
      </right>
      <top style="thin">
        <color theme="0"/>
      </top>
      <bottom style="thin">
        <color theme="0"/>
      </bottom>
      <diagonal/>
    </border>
    <border>
      <left/>
      <right/>
      <top style="thin">
        <color theme="0"/>
      </top>
      <bottom style="thin">
        <color indexed="64"/>
      </bottom>
      <diagonal/>
    </border>
    <border>
      <left style="thin">
        <color rgb="FF0070C0"/>
      </left>
      <right style="thin">
        <color rgb="FF0070C0"/>
      </right>
      <top style="thin">
        <color rgb="FF0070C0"/>
      </top>
      <bottom style="thin">
        <color rgb="FF0070C0"/>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diagonal/>
    </border>
    <border>
      <left/>
      <right style="thin">
        <color theme="0" tint="-0.14996795556505021"/>
      </right>
      <top/>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theme="0" tint="-0.14996795556505021"/>
      </right>
      <top/>
      <bottom style="thin">
        <color theme="0" tint="-0.14996795556505021"/>
      </bottom>
      <diagonal/>
    </border>
  </borders>
  <cellStyleXfs count="4">
    <xf numFmtId="0" fontId="0" fillId="0" borderId="0"/>
    <xf numFmtId="43" fontId="6" fillId="0" borderId="0" applyFont="0" applyFill="0" applyBorder="0" applyAlignment="0" applyProtection="0"/>
    <xf numFmtId="0" fontId="7" fillId="0" borderId="0" applyNumberFormat="0" applyFill="0" applyBorder="0" applyAlignment="0" applyProtection="0"/>
    <xf numFmtId="44" fontId="6" fillId="0" borderId="0" applyFont="0" applyFill="0" applyBorder="0" applyAlignment="0" applyProtection="0"/>
  </cellStyleXfs>
  <cellXfs count="213">
    <xf numFmtId="0" fontId="0" fillId="0" borderId="0" xfId="0"/>
    <xf numFmtId="0" fontId="8" fillId="0" borderId="0" xfId="0" applyFont="1"/>
    <xf numFmtId="0" fontId="8" fillId="0" borderId="0" xfId="0" applyFont="1" applyAlignment="1">
      <alignment horizontal="left" vertical="center"/>
    </xf>
    <xf numFmtId="0" fontId="9" fillId="0" borderId="0" xfId="0" applyFont="1"/>
    <xf numFmtId="0" fontId="8" fillId="0" borderId="1" xfId="0" applyFont="1" applyBorder="1" applyAlignment="1">
      <alignment horizontal="left" vertical="center"/>
    </xf>
    <xf numFmtId="0" fontId="8" fillId="0" borderId="1" xfId="0" applyFont="1" applyBorder="1" applyAlignment="1">
      <alignment wrapText="1"/>
    </xf>
    <xf numFmtId="0" fontId="8" fillId="0" borderId="1" xfId="0" applyFont="1" applyBorder="1"/>
    <xf numFmtId="9" fontId="8" fillId="0" borderId="0" xfId="0" applyNumberFormat="1" applyFont="1"/>
    <xf numFmtId="0" fontId="8" fillId="0" borderId="0" xfId="0" applyFont="1" applyAlignment="1">
      <alignment horizontal="left" vertical="center" wrapText="1"/>
    </xf>
    <xf numFmtId="9" fontId="8" fillId="0" borderId="1" xfId="0" applyNumberFormat="1" applyFont="1" applyBorder="1" applyAlignment="1">
      <alignment horizontal="left" vertical="center"/>
    </xf>
    <xf numFmtId="0" fontId="10" fillId="2" borderId="1" xfId="0" applyFont="1" applyFill="1" applyBorder="1"/>
    <xf numFmtId="0" fontId="10" fillId="2" borderId="1" xfId="0" applyFont="1" applyFill="1" applyBorder="1" applyAlignment="1">
      <alignment horizontal="left" vertical="center" wrapText="1"/>
    </xf>
    <xf numFmtId="0" fontId="11" fillId="0" borderId="0" xfId="0" applyFont="1"/>
    <xf numFmtId="0" fontId="11" fillId="0" borderId="0" xfId="0" applyFont="1" applyAlignment="1">
      <alignment horizontal="right"/>
    </xf>
    <xf numFmtId="0" fontId="10" fillId="3" borderId="0" xfId="0" applyFont="1" applyFill="1"/>
    <xf numFmtId="0" fontId="10" fillId="3" borderId="0" xfId="0" applyFont="1" applyFill="1" applyAlignment="1">
      <alignment horizontal="right"/>
    </xf>
    <xf numFmtId="0" fontId="12" fillId="4" borderId="0" xfId="0" applyFont="1" applyFill="1"/>
    <xf numFmtId="0" fontId="13" fillId="0" borderId="0" xfId="0" applyFont="1"/>
    <xf numFmtId="6" fontId="10" fillId="3" borderId="11" xfId="0" applyNumberFormat="1" applyFont="1" applyFill="1" applyBorder="1"/>
    <xf numFmtId="6" fontId="12" fillId="4" borderId="11" xfId="0" applyNumberFormat="1" applyFont="1" applyFill="1" applyBorder="1"/>
    <xf numFmtId="0" fontId="14" fillId="0" borderId="0" xfId="0" applyFont="1"/>
    <xf numFmtId="0" fontId="10" fillId="5" borderId="0" xfId="0" applyFont="1" applyFill="1"/>
    <xf numFmtId="8" fontId="10" fillId="5" borderId="11" xfId="0" applyNumberFormat="1" applyFont="1" applyFill="1" applyBorder="1"/>
    <xf numFmtId="0" fontId="10" fillId="5" borderId="0" xfId="0" applyFont="1" applyFill="1" applyAlignment="1">
      <alignment horizontal="right"/>
    </xf>
    <xf numFmtId="8" fontId="11" fillId="6" borderId="11" xfId="0" applyNumberFormat="1" applyFont="1" applyFill="1" applyBorder="1"/>
    <xf numFmtId="0" fontId="8" fillId="0" borderId="11" xfId="0" applyFont="1" applyBorder="1"/>
    <xf numFmtId="8" fontId="10" fillId="3" borderId="11" xfId="0" applyNumberFormat="1" applyFont="1" applyFill="1" applyBorder="1"/>
    <xf numFmtId="0" fontId="8" fillId="3" borderId="0" xfId="0" applyFont="1" applyFill="1"/>
    <xf numFmtId="6" fontId="8" fillId="6" borderId="11" xfId="0" applyNumberFormat="1" applyFont="1" applyFill="1" applyBorder="1"/>
    <xf numFmtId="6" fontId="14" fillId="3" borderId="11" xfId="0" applyNumberFormat="1" applyFont="1" applyFill="1" applyBorder="1"/>
    <xf numFmtId="8" fontId="12" fillId="4" borderId="11" xfId="0" applyNumberFormat="1" applyFont="1" applyFill="1" applyBorder="1"/>
    <xf numFmtId="0" fontId="12" fillId="4" borderId="0" xfId="0" applyFont="1" applyFill="1" applyAlignment="1">
      <alignment horizontal="right"/>
    </xf>
    <xf numFmtId="0" fontId="10" fillId="3" borderId="12" xfId="0" applyFont="1" applyFill="1" applyBorder="1" applyAlignment="1">
      <alignment horizontal="right"/>
    </xf>
    <xf numFmtId="0" fontId="8" fillId="7" borderId="0" xfId="0" applyFont="1" applyFill="1"/>
    <xf numFmtId="0" fontId="8" fillId="0" borderId="1" xfId="0" applyFont="1" applyBorder="1" applyAlignment="1">
      <alignment horizontal="left" vertical="center" wrapText="1"/>
    </xf>
    <xf numFmtId="0" fontId="9" fillId="7" borderId="0" xfId="0" quotePrefix="1" applyFont="1" applyFill="1"/>
    <xf numFmtId="0" fontId="15" fillId="7" borderId="0" xfId="0" applyFont="1" applyFill="1"/>
    <xf numFmtId="8" fontId="14" fillId="3" borderId="11" xfId="0" applyNumberFormat="1" applyFont="1" applyFill="1" applyBorder="1"/>
    <xf numFmtId="0" fontId="7" fillId="0" borderId="0" xfId="2"/>
    <xf numFmtId="0" fontId="10" fillId="2" borderId="13" xfId="0" applyFont="1" applyFill="1" applyBorder="1"/>
    <xf numFmtId="0" fontId="8" fillId="0" borderId="2" xfId="0" applyFont="1" applyBorder="1" applyAlignment="1">
      <alignment wrapText="1"/>
    </xf>
    <xf numFmtId="0" fontId="10" fillId="8" borderId="13" xfId="0" applyFont="1" applyFill="1" applyBorder="1"/>
    <xf numFmtId="6" fontId="8" fillId="9" borderId="1" xfId="0" applyNumberFormat="1" applyFont="1" applyFill="1" applyBorder="1" applyAlignment="1">
      <alignment horizontal="left" vertical="center"/>
    </xf>
    <xf numFmtId="166" fontId="8" fillId="10" borderId="0" xfId="1" applyNumberFormat="1" applyFont="1" applyFill="1"/>
    <xf numFmtId="0" fontId="8" fillId="10" borderId="0" xfId="0" applyFont="1" applyFill="1"/>
    <xf numFmtId="9" fontId="8" fillId="10" borderId="0" xfId="0" applyNumberFormat="1" applyFont="1" applyFill="1"/>
    <xf numFmtId="0" fontId="16" fillId="10" borderId="0" xfId="0" applyFont="1" applyFill="1"/>
    <xf numFmtId="0" fontId="17" fillId="10" borderId="0" xfId="0" applyFont="1" applyFill="1"/>
    <xf numFmtId="0" fontId="9" fillId="11" borderId="0" xfId="0" applyFont="1" applyFill="1"/>
    <xf numFmtId="0" fontId="8" fillId="11" borderId="0" xfId="0" applyFont="1" applyFill="1"/>
    <xf numFmtId="0" fontId="10" fillId="2" borderId="13" xfId="0" applyFont="1" applyFill="1" applyBorder="1" applyAlignment="1">
      <alignment horizontal="left" vertical="center" wrapText="1"/>
    </xf>
    <xf numFmtId="9" fontId="8" fillId="0" borderId="2" xfId="0" applyNumberFormat="1" applyFont="1" applyBorder="1" applyAlignment="1">
      <alignment horizontal="left" vertical="center"/>
    </xf>
    <xf numFmtId="0" fontId="8" fillId="12" borderId="0" xfId="0" applyFont="1" applyFill="1"/>
    <xf numFmtId="166" fontId="8" fillId="0" borderId="0" xfId="1" applyNumberFormat="1" applyFont="1" applyFill="1"/>
    <xf numFmtId="0" fontId="9" fillId="7" borderId="0" xfId="0" applyFont="1" applyFill="1"/>
    <xf numFmtId="0" fontId="18" fillId="0" borderId="0" xfId="0" applyFont="1"/>
    <xf numFmtId="0" fontId="18" fillId="0" borderId="1" xfId="0" applyFont="1" applyBorder="1"/>
    <xf numFmtId="14" fontId="18" fillId="0" borderId="1" xfId="0" applyNumberFormat="1" applyFont="1" applyBorder="1"/>
    <xf numFmtId="0" fontId="19" fillId="0" borderId="0" xfId="0" applyFont="1"/>
    <xf numFmtId="14" fontId="18" fillId="0" borderId="0" xfId="0" applyNumberFormat="1" applyFont="1"/>
    <xf numFmtId="0" fontId="10" fillId="8" borderId="0" xfId="0" applyFont="1" applyFill="1"/>
    <xf numFmtId="0" fontId="8" fillId="0" borderId="14" xfId="0" applyFont="1" applyBorder="1"/>
    <xf numFmtId="6" fontId="20" fillId="0" borderId="1" xfId="0" applyNumberFormat="1" applyFont="1" applyBorder="1" applyAlignment="1">
      <alignment horizontal="left" vertical="center"/>
    </xf>
    <xf numFmtId="0" fontId="20" fillId="0" borderId="0" xfId="0" applyFont="1"/>
    <xf numFmtId="6" fontId="1" fillId="0" borderId="1" xfId="0" applyNumberFormat="1" applyFont="1" applyBorder="1" applyAlignment="1">
      <alignment horizontal="left" vertical="center"/>
    </xf>
    <xf numFmtId="0" fontId="1" fillId="0" borderId="0" xfId="0" applyFont="1"/>
    <xf numFmtId="0" fontId="12" fillId="2" borderId="13" xfId="0" applyFont="1" applyFill="1" applyBorder="1"/>
    <xf numFmtId="0" fontId="12" fillId="8" borderId="0" xfId="0" applyFont="1" applyFill="1"/>
    <xf numFmtId="0" fontId="8" fillId="13" borderId="0" xfId="0" applyFont="1" applyFill="1"/>
    <xf numFmtId="0" fontId="21" fillId="13" borderId="0" xfId="0" applyFont="1" applyFill="1" applyAlignment="1">
      <alignment horizontal="left" vertical="center" indent="1"/>
    </xf>
    <xf numFmtId="0" fontId="21" fillId="13" borderId="0" xfId="0" applyFont="1" applyFill="1" applyAlignment="1">
      <alignment horizontal="right" vertical="center" indent="1"/>
    </xf>
    <xf numFmtId="0" fontId="9" fillId="13" borderId="0" xfId="0" applyFont="1" applyFill="1" applyAlignment="1">
      <alignment horizontal="left" vertical="center"/>
    </xf>
    <xf numFmtId="0" fontId="22" fillId="13" borderId="0" xfId="0" applyFont="1" applyFill="1" applyAlignment="1">
      <alignment horizontal="right" vertical="center"/>
    </xf>
    <xf numFmtId="0" fontId="8" fillId="15" borderId="0" xfId="0" applyFont="1" applyFill="1"/>
    <xf numFmtId="0" fontId="14" fillId="13" borderId="0" xfId="0" applyFont="1" applyFill="1"/>
    <xf numFmtId="0" fontId="14" fillId="15" borderId="0" xfId="0" applyFont="1" applyFill="1"/>
    <xf numFmtId="0" fontId="21" fillId="0" borderId="0" xfId="0" applyFont="1" applyAlignment="1">
      <alignment horizontal="left" vertical="center" indent="1"/>
    </xf>
    <xf numFmtId="0" fontId="21" fillId="15" borderId="0" xfId="0" applyFont="1" applyFill="1" applyAlignment="1">
      <alignment horizontal="left" vertical="center" indent="1"/>
    </xf>
    <xf numFmtId="0" fontId="21" fillId="0" borderId="0" xfId="0" applyFont="1" applyAlignment="1">
      <alignment horizontal="right" vertical="center" indent="1"/>
    </xf>
    <xf numFmtId="0" fontId="22" fillId="0" borderId="0" xfId="0" applyFont="1" applyAlignment="1">
      <alignment horizontal="right" vertical="center"/>
    </xf>
    <xf numFmtId="0" fontId="9" fillId="0" borderId="0" xfId="0" applyFont="1" applyAlignment="1">
      <alignment horizontal="left" vertical="center"/>
    </xf>
    <xf numFmtId="0" fontId="24" fillId="13" borderId="0" xfId="0" applyFont="1" applyFill="1" applyAlignment="1">
      <alignment horizontal="left"/>
    </xf>
    <xf numFmtId="0" fontId="8" fillId="0" borderId="0" xfId="0" applyFont="1" applyAlignment="1">
      <alignment horizontal="center"/>
    </xf>
    <xf numFmtId="0" fontId="8" fillId="9" borderId="2" xfId="0" applyFont="1" applyFill="1" applyBorder="1" applyAlignment="1">
      <alignment wrapText="1"/>
    </xf>
    <xf numFmtId="0" fontId="8" fillId="9" borderId="1" xfId="0" applyFont="1" applyFill="1" applyBorder="1" applyAlignment="1">
      <alignment horizontal="left" vertical="center" wrapText="1"/>
    </xf>
    <xf numFmtId="0" fontId="8" fillId="9" borderId="1" xfId="0" applyFont="1" applyFill="1" applyBorder="1"/>
    <xf numFmtId="0" fontId="8" fillId="9" borderId="1" xfId="0" applyFont="1" applyFill="1" applyBorder="1" applyAlignment="1">
      <alignment wrapText="1"/>
    </xf>
    <xf numFmtId="6" fontId="1" fillId="9" borderId="1" xfId="0" applyNumberFormat="1" applyFont="1" applyFill="1" applyBorder="1" applyAlignment="1">
      <alignment horizontal="left" vertical="center"/>
    </xf>
    <xf numFmtId="6" fontId="20" fillId="9" borderId="1" xfId="0" applyNumberFormat="1" applyFont="1" applyFill="1" applyBorder="1" applyAlignment="1">
      <alignment horizontal="left" vertical="center"/>
    </xf>
    <xf numFmtId="0" fontId="24" fillId="13" borderId="0" xfId="0" applyFont="1" applyFill="1" applyAlignment="1">
      <alignment horizontal="center"/>
    </xf>
    <xf numFmtId="169" fontId="21" fillId="13" borderId="0" xfId="0" applyNumberFormat="1" applyFont="1" applyFill="1"/>
    <xf numFmtId="44" fontId="8" fillId="13" borderId="0" xfId="0" applyNumberFormat="1" applyFont="1" applyFill="1"/>
    <xf numFmtId="0" fontId="25" fillId="13" borderId="16" xfId="0" applyFont="1" applyFill="1" applyBorder="1" applyAlignment="1">
      <alignment horizontal="center" vertical="center"/>
    </xf>
    <xf numFmtId="0" fontId="23" fillId="13" borderId="16" xfId="0" applyFont="1" applyFill="1" applyBorder="1" applyAlignment="1">
      <alignment horizontal="center"/>
    </xf>
    <xf numFmtId="167" fontId="25" fillId="13" borderId="16" xfId="0" applyNumberFormat="1" applyFont="1" applyFill="1" applyBorder="1" applyAlignment="1">
      <alignment horizontal="center" vertical="center"/>
    </xf>
    <xf numFmtId="44" fontId="25" fillId="13" borderId="16" xfId="0" applyNumberFormat="1" applyFont="1" applyFill="1" applyBorder="1" applyAlignment="1">
      <alignment horizontal="center" vertical="center"/>
    </xf>
    <xf numFmtId="167" fontId="23" fillId="13" borderId="16" xfId="0" applyNumberFormat="1" applyFont="1" applyFill="1" applyBorder="1" applyAlignment="1">
      <alignment horizontal="center"/>
    </xf>
    <xf numFmtId="0" fontId="28" fillId="13" borderId="0" xfId="0" applyFont="1" applyFill="1" applyAlignment="1">
      <alignment horizontal="left" vertical="center"/>
    </xf>
    <xf numFmtId="0" fontId="23" fillId="13" borderId="0" xfId="0" applyFont="1" applyFill="1" applyAlignment="1">
      <alignment horizontal="left" vertical="center" indent="1"/>
    </xf>
    <xf numFmtId="0" fontId="29" fillId="13" borderId="0" xfId="2" applyFont="1" applyFill="1" applyBorder="1" applyAlignment="1">
      <alignment horizontal="left" vertical="center" indent="1"/>
    </xf>
    <xf numFmtId="0" fontId="30" fillId="3" borderId="0" xfId="0" applyFont="1" applyFill="1" applyAlignment="1">
      <alignment horizontal="center" vertical="center"/>
    </xf>
    <xf numFmtId="0" fontId="7" fillId="13" borderId="0" xfId="2" applyFill="1" applyBorder="1" applyAlignment="1">
      <alignment horizontal="left" vertical="center"/>
    </xf>
    <xf numFmtId="0" fontId="32" fillId="13" borderId="0" xfId="0" applyFont="1" applyFill="1" applyAlignment="1">
      <alignment horizontal="left" vertical="center" wrapText="1"/>
    </xf>
    <xf numFmtId="0" fontId="32" fillId="13" borderId="0" xfId="0" applyFont="1" applyFill="1" applyAlignment="1">
      <alignment horizontal="center" vertical="center" wrapText="1"/>
    </xf>
    <xf numFmtId="0" fontId="33" fillId="14" borderId="0" xfId="0" applyFont="1" applyFill="1" applyAlignment="1">
      <alignment horizontal="left" vertical="center" indent="1"/>
    </xf>
    <xf numFmtId="0" fontId="34" fillId="14" borderId="0" xfId="0" applyFont="1" applyFill="1" applyAlignment="1">
      <alignment horizontal="left" vertical="center" indent="1"/>
    </xf>
    <xf numFmtId="164" fontId="35" fillId="14" borderId="0" xfId="0" applyNumberFormat="1" applyFont="1" applyFill="1" applyAlignment="1">
      <alignment horizontal="right" vertical="center" indent="1"/>
    </xf>
    <xf numFmtId="0" fontId="36" fillId="13" borderId="0" xfId="0" applyFont="1" applyFill="1" applyAlignment="1">
      <alignment horizontal="right" vertical="center"/>
    </xf>
    <xf numFmtId="0" fontId="39" fillId="13" borderId="0" xfId="0" applyFont="1" applyFill="1" applyAlignment="1">
      <alignment vertical="center" wrapText="1"/>
    </xf>
    <xf numFmtId="0" fontId="40" fillId="13" borderId="0" xfId="0" applyFont="1" applyFill="1" applyAlignment="1">
      <alignment horizontal="left" vertical="center" indent="1"/>
    </xf>
    <xf numFmtId="0" fontId="41" fillId="13" borderId="0" xfId="0" applyFont="1" applyFill="1" applyAlignment="1">
      <alignment horizontal="right" vertical="center" indent="1"/>
    </xf>
    <xf numFmtId="164" fontId="42" fillId="13" borderId="0" xfId="0" applyNumberFormat="1" applyFont="1" applyFill="1" applyAlignment="1">
      <alignment horizontal="right" vertical="center" indent="1"/>
    </xf>
    <xf numFmtId="0" fontId="44" fillId="13" borderId="0" xfId="0" applyFont="1" applyFill="1" applyAlignment="1">
      <alignment horizontal="left" vertical="center"/>
    </xf>
    <xf numFmtId="44" fontId="43" fillId="13" borderId="0" xfId="3" applyFont="1" applyFill="1" applyBorder="1" applyAlignment="1">
      <alignment horizontal="right" vertical="center"/>
    </xf>
    <xf numFmtId="0" fontId="41" fillId="13" borderId="0" xfId="0" applyFont="1" applyFill="1" applyAlignment="1">
      <alignment horizontal="right" vertical="center"/>
    </xf>
    <xf numFmtId="44" fontId="45" fillId="13" borderId="0" xfId="3" applyFont="1" applyFill="1" applyBorder="1" applyAlignment="1">
      <alignment horizontal="right" vertical="center"/>
    </xf>
    <xf numFmtId="0" fontId="46" fillId="13" borderId="0" xfId="0" applyFont="1" applyFill="1" applyAlignment="1">
      <alignment horizontal="left" vertical="center" indent="2"/>
    </xf>
    <xf numFmtId="0" fontId="38" fillId="13" borderId="0" xfId="0" applyFont="1" applyFill="1" applyAlignment="1">
      <alignment horizontal="left" vertical="center" wrapText="1" indent="1"/>
    </xf>
    <xf numFmtId="0" fontId="47" fillId="14" borderId="0" xfId="0" applyFont="1" applyFill="1" applyAlignment="1">
      <alignment horizontal="left" vertical="center" indent="1"/>
    </xf>
    <xf numFmtId="44" fontId="33" fillId="14" borderId="0" xfId="3" applyFont="1" applyFill="1" applyBorder="1" applyAlignment="1">
      <alignment horizontal="right" vertical="center" indent="1"/>
    </xf>
    <xf numFmtId="0" fontId="38" fillId="13" borderId="0" xfId="0" applyFont="1" applyFill="1" applyAlignment="1">
      <alignment horizontal="left" vertical="center" indent="1"/>
    </xf>
    <xf numFmtId="0" fontId="48" fillId="13" borderId="0" xfId="0" applyFont="1" applyFill="1" applyAlignment="1">
      <alignment horizontal="left" vertical="center" indent="1"/>
    </xf>
    <xf numFmtId="0" fontId="34" fillId="13" borderId="0" xfId="0" applyFont="1" applyFill="1" applyAlignment="1">
      <alignment horizontal="left" vertical="center" indent="1"/>
    </xf>
    <xf numFmtId="164" fontId="48" fillId="13" borderId="0" xfId="0" applyNumberFormat="1" applyFont="1" applyFill="1" applyAlignment="1">
      <alignment horizontal="right" vertical="center" indent="1"/>
    </xf>
    <xf numFmtId="164" fontId="33" fillId="14" borderId="0" xfId="0" applyNumberFormat="1" applyFont="1" applyFill="1" applyAlignment="1">
      <alignment horizontal="right" vertical="center" indent="1"/>
    </xf>
    <xf numFmtId="0" fontId="43" fillId="13" borderId="0" xfId="0" applyFont="1" applyFill="1" applyAlignment="1">
      <alignment horizontal="left" vertical="center" indent="1"/>
    </xf>
    <xf numFmtId="0" fontId="43" fillId="13" borderId="0" xfId="0" applyFont="1" applyFill="1" applyAlignment="1">
      <alignment horizontal="left" vertical="center"/>
    </xf>
    <xf numFmtId="44" fontId="43" fillId="13" borderId="0" xfId="3" applyFont="1" applyFill="1" applyBorder="1" applyAlignment="1">
      <alignment horizontal="right" vertical="center" indent="1"/>
    </xf>
    <xf numFmtId="0" fontId="49" fillId="13" borderId="0" xfId="0" applyFont="1" applyFill="1" applyAlignment="1">
      <alignment horizontal="left" vertical="center" indent="1"/>
    </xf>
    <xf numFmtId="0" fontId="51" fillId="13" borderId="0" xfId="0" applyFont="1" applyFill="1" applyAlignment="1">
      <alignment horizontal="left" vertical="center" indent="1"/>
    </xf>
    <xf numFmtId="44" fontId="45" fillId="9" borderId="0" xfId="3" applyFont="1" applyFill="1" applyBorder="1" applyAlignment="1">
      <alignment horizontal="right" vertical="center" indent="1"/>
    </xf>
    <xf numFmtId="0" fontId="45" fillId="13" borderId="0" xfId="0" applyFont="1" applyFill="1" applyAlignment="1">
      <alignment horizontal="left" vertical="center" indent="2"/>
    </xf>
    <xf numFmtId="3" fontId="45" fillId="13" borderId="0" xfId="3" applyNumberFormat="1" applyFont="1" applyFill="1" applyBorder="1" applyAlignment="1" applyProtection="1">
      <alignment horizontal="right" vertical="center" indent="1"/>
      <protection locked="0"/>
    </xf>
    <xf numFmtId="44" fontId="45" fillId="13" borderId="0" xfId="3" applyFont="1" applyFill="1" applyBorder="1" applyAlignment="1" applyProtection="1">
      <alignment horizontal="right" vertical="center" indent="1"/>
      <protection locked="0"/>
    </xf>
    <xf numFmtId="3" fontId="42" fillId="13" borderId="0" xfId="0" applyNumberFormat="1" applyFont="1" applyFill="1" applyAlignment="1">
      <alignment horizontal="right" vertical="center" indent="1"/>
    </xf>
    <xf numFmtId="3" fontId="48" fillId="16" borderId="0" xfId="3" applyNumberFormat="1" applyFont="1" applyFill="1" applyBorder="1" applyAlignment="1">
      <alignment horizontal="right" vertical="center" indent="1"/>
    </xf>
    <xf numFmtId="167" fontId="48" fillId="16" borderId="0" xfId="3" applyNumberFormat="1" applyFont="1" applyFill="1" applyBorder="1" applyAlignment="1">
      <alignment horizontal="right" vertical="center" indent="1"/>
    </xf>
    <xf numFmtId="3" fontId="45" fillId="9" borderId="0" xfId="3" applyNumberFormat="1" applyFont="1" applyFill="1" applyBorder="1" applyAlignment="1">
      <alignment horizontal="right" vertical="center" indent="1"/>
    </xf>
    <xf numFmtId="0" fontId="41" fillId="13" borderId="0" xfId="0" applyFont="1" applyFill="1" applyAlignment="1" applyProtection="1">
      <alignment horizontal="right" vertical="center" indent="1"/>
      <protection locked="0"/>
    </xf>
    <xf numFmtId="0" fontId="44" fillId="13" borderId="0" xfId="0" applyFont="1" applyFill="1" applyAlignment="1">
      <alignment horizontal="left" vertical="center" indent="1"/>
    </xf>
    <xf numFmtId="44" fontId="43" fillId="13" borderId="0" xfId="3" applyFont="1" applyFill="1" applyBorder="1" applyAlignment="1" applyProtection="1">
      <alignment horizontal="right" vertical="center" indent="1"/>
      <protection locked="0"/>
    </xf>
    <xf numFmtId="44" fontId="45" fillId="9" borderId="0" xfId="3" applyFont="1" applyFill="1" applyBorder="1" applyAlignment="1" applyProtection="1">
      <alignment horizontal="right" vertical="center" indent="1"/>
      <protection locked="0"/>
    </xf>
    <xf numFmtId="3" fontId="45" fillId="13" borderId="0" xfId="3" applyNumberFormat="1" applyFont="1" applyFill="1" applyBorder="1" applyAlignment="1">
      <alignment horizontal="right" vertical="center" indent="1"/>
    </xf>
    <xf numFmtId="3" fontId="45" fillId="13" borderId="0" xfId="0" applyNumberFormat="1" applyFont="1" applyFill="1" applyAlignment="1">
      <alignment horizontal="right" vertical="center" indent="1"/>
    </xf>
    <xf numFmtId="164" fontId="45" fillId="13" borderId="0" xfId="0" applyNumberFormat="1" applyFont="1" applyFill="1" applyAlignment="1">
      <alignment horizontal="right" vertical="center" indent="1"/>
    </xf>
    <xf numFmtId="0" fontId="48" fillId="14" borderId="0" xfId="0" applyFont="1" applyFill="1" applyAlignment="1">
      <alignment horizontal="left" vertical="center" indent="1"/>
    </xf>
    <xf numFmtId="164" fontId="48" fillId="14" borderId="0" xfId="0" applyNumberFormat="1" applyFont="1" applyFill="1" applyAlignment="1">
      <alignment horizontal="right" vertical="center" indent="1"/>
    </xf>
    <xf numFmtId="165" fontId="34" fillId="13" borderId="0" xfId="0" applyNumberFormat="1" applyFont="1" applyFill="1" applyAlignment="1">
      <alignment horizontal="right" vertical="center" indent="1"/>
    </xf>
    <xf numFmtId="0" fontId="37" fillId="13" borderId="0" xfId="0" applyFont="1" applyFill="1" applyAlignment="1">
      <alignment horizontal="left" vertical="center" indent="1"/>
    </xf>
    <xf numFmtId="0" fontId="53" fillId="13" borderId="0" xfId="0" applyFont="1" applyFill="1" applyAlignment="1">
      <alignment horizontal="left" vertical="center" indent="1"/>
    </xf>
    <xf numFmtId="0" fontId="46" fillId="13" borderId="0" xfId="0" applyFont="1" applyFill="1" applyAlignment="1">
      <alignment horizontal="right" vertical="center" indent="1"/>
    </xf>
    <xf numFmtId="164" fontId="46" fillId="13" borderId="0" xfId="0" applyNumberFormat="1" applyFont="1" applyFill="1" applyAlignment="1">
      <alignment horizontal="right" vertical="center" indent="1"/>
    </xf>
    <xf numFmtId="44" fontId="54" fillId="15" borderId="15" xfId="3" applyFont="1" applyFill="1" applyBorder="1" applyAlignment="1">
      <alignment horizontal="right" vertical="center" indent="1"/>
    </xf>
    <xf numFmtId="0" fontId="55" fillId="13" borderId="0" xfId="0" applyFont="1" applyFill="1" applyAlignment="1">
      <alignment horizontal="right" vertical="center"/>
    </xf>
    <xf numFmtId="9" fontId="46" fillId="13" borderId="0" xfId="0" applyNumberFormat="1" applyFont="1" applyFill="1" applyAlignment="1">
      <alignment horizontal="right" vertical="center" indent="1"/>
    </xf>
    <xf numFmtId="168" fontId="54" fillId="15" borderId="15" xfId="3" applyNumberFormat="1" applyFont="1" applyFill="1" applyBorder="1" applyAlignment="1">
      <alignment horizontal="right" vertical="center" indent="1"/>
    </xf>
    <xf numFmtId="0" fontId="33" fillId="13" borderId="0" xfId="0" applyFont="1" applyFill="1" applyAlignment="1">
      <alignment horizontal="right" vertical="center"/>
    </xf>
    <xf numFmtId="0" fontId="57" fillId="13" borderId="0" xfId="0" applyFont="1" applyFill="1" applyAlignment="1">
      <alignment horizontal="left" vertical="center" wrapText="1" indent="1"/>
    </xf>
    <xf numFmtId="0" fontId="46" fillId="13" borderId="0" xfId="0" applyFont="1" applyFill="1" applyAlignment="1">
      <alignment vertical="center" wrapText="1"/>
    </xf>
    <xf numFmtId="0" fontId="60" fillId="13" borderId="0" xfId="0" applyFont="1" applyFill="1"/>
    <xf numFmtId="0" fontId="8" fillId="15" borderId="0" xfId="0" applyFont="1" applyFill="1" applyAlignment="1"/>
    <xf numFmtId="0" fontId="24" fillId="13" borderId="0" xfId="0" applyFont="1" applyFill="1" applyAlignment="1">
      <alignment horizontal="center"/>
    </xf>
    <xf numFmtId="0" fontId="38" fillId="13" borderId="0" xfId="0" applyFont="1" applyFill="1" applyAlignment="1">
      <alignment horizontal="left" vertical="center" wrapText="1" indent="1"/>
    </xf>
    <xf numFmtId="0" fontId="32" fillId="13" borderId="0" xfId="0" applyFont="1" applyFill="1" applyAlignment="1">
      <alignment horizontal="center" vertical="center" wrapText="1"/>
    </xf>
    <xf numFmtId="0" fontId="31" fillId="13" borderId="0" xfId="0" applyFont="1" applyFill="1" applyAlignment="1">
      <alignment horizontal="left" vertical="center" wrapText="1"/>
    </xf>
    <xf numFmtId="0" fontId="32" fillId="13" borderId="0" xfId="0" applyFont="1" applyFill="1" applyAlignment="1">
      <alignment horizontal="left" vertical="center" wrapText="1"/>
    </xf>
    <xf numFmtId="0" fontId="43" fillId="13" borderId="0" xfId="0" applyFont="1" applyFill="1" applyAlignment="1">
      <alignment horizontal="left" vertical="center"/>
    </xf>
    <xf numFmtId="44" fontId="43" fillId="13" borderId="0" xfId="3" applyFont="1" applyFill="1" applyBorder="1" applyAlignment="1" applyProtection="1">
      <alignment horizontal="center" vertical="center"/>
      <protection locked="0"/>
    </xf>
    <xf numFmtId="44" fontId="43" fillId="13" borderId="0" xfId="3" applyFont="1" applyFill="1" applyBorder="1" applyAlignment="1" applyProtection="1">
      <alignment horizontal="left" vertical="center"/>
      <protection locked="0"/>
    </xf>
    <xf numFmtId="0" fontId="38" fillId="13" borderId="0" xfId="0" applyFont="1" applyFill="1" applyAlignment="1">
      <alignment horizontal="left" vertical="center" indent="1"/>
    </xf>
    <xf numFmtId="0" fontId="39" fillId="13" borderId="0" xfId="0" applyFont="1" applyFill="1" applyAlignment="1">
      <alignment horizontal="left" vertical="center" indent="1"/>
    </xf>
    <xf numFmtId="0" fontId="39" fillId="13" borderId="0" xfId="0" applyFont="1" applyFill="1" applyAlignment="1">
      <alignment horizontal="left" vertical="center" wrapText="1" indent="1"/>
    </xf>
    <xf numFmtId="0" fontId="48" fillId="16" borderId="0" xfId="0" applyFont="1" applyFill="1" applyAlignment="1">
      <alignment horizontal="left" vertical="center" indent="1"/>
    </xf>
    <xf numFmtId="0" fontId="46" fillId="9" borderId="17" xfId="0" applyFont="1" applyFill="1" applyBorder="1" applyAlignment="1">
      <alignment horizontal="left" vertical="center" wrapText="1"/>
    </xf>
    <xf numFmtId="0" fontId="46" fillId="9" borderId="18" xfId="0" applyFont="1" applyFill="1" applyBorder="1" applyAlignment="1">
      <alignment horizontal="left" vertical="center" wrapText="1"/>
    </xf>
    <xf numFmtId="0" fontId="46" fillId="9" borderId="19" xfId="0" applyFont="1" applyFill="1" applyBorder="1" applyAlignment="1">
      <alignment horizontal="left" vertical="center" wrapText="1"/>
    </xf>
    <xf numFmtId="0" fontId="46" fillId="9" borderId="20" xfId="0" applyFont="1" applyFill="1" applyBorder="1" applyAlignment="1">
      <alignment horizontal="left" vertical="center" wrapText="1"/>
    </xf>
    <xf numFmtId="0" fontId="46" fillId="9" borderId="0" xfId="0" applyFont="1" applyFill="1" applyAlignment="1">
      <alignment horizontal="left" vertical="center" wrapText="1"/>
    </xf>
    <xf numFmtId="0" fontId="46" fillId="9" borderId="21" xfId="0" applyFont="1" applyFill="1" applyBorder="1" applyAlignment="1">
      <alignment horizontal="left" vertical="center" wrapText="1"/>
    </xf>
    <xf numFmtId="0" fontId="46" fillId="9" borderId="22" xfId="0" applyFont="1" applyFill="1" applyBorder="1" applyAlignment="1">
      <alignment horizontal="left" vertical="center" wrapText="1"/>
    </xf>
    <xf numFmtId="0" fontId="46" fillId="9" borderId="23" xfId="0" applyFont="1" applyFill="1" applyBorder="1" applyAlignment="1">
      <alignment horizontal="left" vertical="center" wrapText="1"/>
    </xf>
    <xf numFmtId="0" fontId="46" fillId="9" borderId="24" xfId="0" applyFont="1" applyFill="1" applyBorder="1" applyAlignment="1">
      <alignment horizontal="left" vertical="center" wrapText="1"/>
    </xf>
    <xf numFmtId="0" fontId="52" fillId="13" borderId="0" xfId="0" applyFont="1" applyFill="1" applyAlignment="1">
      <alignment horizontal="left" vertical="center" indent="1"/>
    </xf>
    <xf numFmtId="0" fontId="57" fillId="13" borderId="0" xfId="0" applyFont="1" applyFill="1" applyAlignment="1">
      <alignment horizontal="left" vertical="center" wrapText="1" indent="1"/>
    </xf>
    <xf numFmtId="0" fontId="56" fillId="13" borderId="0" xfId="0" applyFont="1" applyFill="1" applyAlignment="1">
      <alignment horizontal="left" vertical="center" wrapText="1" indent="1"/>
    </xf>
    <xf numFmtId="0" fontId="37" fillId="13" borderId="0" xfId="0" applyFont="1" applyFill="1" applyAlignment="1">
      <alignment horizontal="left" vertical="center" wrapText="1" indent="1"/>
    </xf>
    <xf numFmtId="0" fontId="37" fillId="13" borderId="0" xfId="0" applyFont="1" applyFill="1" applyAlignment="1">
      <alignment horizontal="left" vertical="center" indent="1"/>
    </xf>
    <xf numFmtId="0" fontId="26" fillId="0" borderId="0" xfId="0" applyFont="1" applyAlignment="1">
      <alignment horizontal="left" vertical="top" wrapText="1"/>
    </xf>
    <xf numFmtId="0" fontId="27" fillId="0" borderId="0" xfId="0" applyFont="1" applyAlignment="1">
      <alignment horizontal="left" vertical="top" wrapText="1"/>
    </xf>
    <xf numFmtId="0" fontId="0" fillId="0" borderId="0" xfId="0" applyAlignment="1"/>
    <xf numFmtId="0" fontId="9" fillId="11" borderId="0" xfId="0" applyFont="1" applyFill="1" applyAlignment="1">
      <alignment horizontal="center"/>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6" fontId="8" fillId="9" borderId="3" xfId="0" applyNumberFormat="1" applyFont="1" applyFill="1" applyBorder="1" applyAlignment="1">
      <alignment horizontal="left" vertical="center"/>
    </xf>
    <xf numFmtId="6" fontId="8" fillId="9" borderId="4" xfId="0" applyNumberFormat="1" applyFont="1" applyFill="1" applyBorder="1" applyAlignment="1">
      <alignment horizontal="left" vertical="center"/>
    </xf>
    <xf numFmtId="6" fontId="8" fillId="9" borderId="2" xfId="0" applyNumberFormat="1" applyFont="1" applyFill="1" applyBorder="1" applyAlignment="1">
      <alignment horizontal="left" vertical="center"/>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6" fontId="1" fillId="9" borderId="3" xfId="0" applyNumberFormat="1" applyFont="1" applyFill="1" applyBorder="1" applyAlignment="1">
      <alignment horizontal="left" vertical="center"/>
    </xf>
    <xf numFmtId="6" fontId="1" fillId="9" borderId="4" xfId="0" applyNumberFormat="1" applyFont="1" applyFill="1" applyBorder="1" applyAlignment="1">
      <alignment horizontal="left" vertical="center"/>
    </xf>
    <xf numFmtId="6" fontId="1" fillId="9" borderId="2" xfId="0" applyNumberFormat="1" applyFont="1" applyFill="1" applyBorder="1" applyAlignment="1">
      <alignment horizontal="left" vertical="center"/>
    </xf>
    <xf numFmtId="6" fontId="1" fillId="0" borderId="3" xfId="0" applyNumberFormat="1" applyFont="1" applyBorder="1" applyAlignment="1">
      <alignment horizontal="left" vertical="center"/>
    </xf>
    <xf numFmtId="6" fontId="1" fillId="0" borderId="4" xfId="0" applyNumberFormat="1" applyFont="1" applyBorder="1" applyAlignment="1">
      <alignment horizontal="left" vertical="center"/>
    </xf>
    <xf numFmtId="6" fontId="1" fillId="0" borderId="2" xfId="0" applyNumberFormat="1" applyFont="1" applyBorder="1" applyAlignment="1">
      <alignment horizontal="left" vertical="center"/>
    </xf>
    <xf numFmtId="0" fontId="58" fillId="13" borderId="0" xfId="0" applyFont="1" applyFill="1" applyAlignment="1">
      <alignment horizontal="left" vertical="center" indent="1"/>
    </xf>
    <xf numFmtId="0" fontId="46" fillId="13" borderId="0" xfId="0" applyFont="1" applyFill="1" applyAlignment="1">
      <alignment horizontal="left" vertical="center" indent="1"/>
    </xf>
    <xf numFmtId="0" fontId="36" fillId="13" borderId="0" xfId="0" applyFont="1" applyFill="1"/>
    <xf numFmtId="0" fontId="52" fillId="13" borderId="0" xfId="0" applyFont="1" applyFill="1" applyAlignment="1">
      <alignment horizontal="left" vertical="center"/>
    </xf>
    <xf numFmtId="0" fontId="61" fillId="13" borderId="0" xfId="0" applyFont="1" applyFill="1" applyAlignment="1">
      <alignment horizontal="left" vertical="center" wrapText="1"/>
    </xf>
    <xf numFmtId="0" fontId="62" fillId="13" borderId="0" xfId="2" applyFont="1" applyFill="1"/>
    <xf numFmtId="0" fontId="63" fillId="13" borderId="0" xfId="0" applyFont="1" applyFill="1"/>
  </cellXfs>
  <cellStyles count="4">
    <cellStyle name="Comma" xfId="1" builtinId="3"/>
    <cellStyle name="Currency" xfId="3" builtinId="4"/>
    <cellStyle name="Hyperlink" xfId="2"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0</xdr:colOff>
      <xdr:row>4</xdr:row>
      <xdr:rowOff>114261</xdr:rowOff>
    </xdr:from>
    <xdr:to>
      <xdr:col>2</xdr:col>
      <xdr:colOff>882650</xdr:colOff>
      <xdr:row>4</xdr:row>
      <xdr:rowOff>495261</xdr:rowOff>
    </xdr:to>
    <xdr:sp macro="" textlink="">
      <xdr:nvSpPr>
        <xdr:cNvPr id="6" name="TextBox 5">
          <a:extLst>
            <a:ext uri="{FF2B5EF4-FFF2-40B4-BE49-F238E27FC236}">
              <a16:creationId xmlns:a16="http://schemas.microsoft.com/office/drawing/2014/main" id="{4B4FA3DE-28E4-43EC-B3BB-A499E1AB7D5D}"/>
            </a:ext>
          </a:extLst>
        </xdr:cNvPr>
        <xdr:cNvSpPr txBox="1"/>
      </xdr:nvSpPr>
      <xdr:spPr>
        <a:xfrm>
          <a:off x="1686719" y="3378558"/>
          <a:ext cx="882650" cy="381000"/>
        </a:xfrm>
        <a:prstGeom prst="rect">
          <a:avLst/>
        </a:prstGeom>
        <a:solidFill>
          <a:srgbClr val="F6F6F6"/>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GB" sz="1200" b="0" i="0">
              <a:solidFill>
                <a:srgbClr val="004E86"/>
              </a:solidFill>
              <a:latin typeface="Roboto" panose="02000000000000000000" pitchFamily="2" charset="0"/>
              <a:ea typeface="Roboto" panose="02000000000000000000" pitchFamily="2" charset="0"/>
              <a:cs typeface="Arial" panose="020B0604020202020204" pitchFamily="34" charset="0"/>
            </a:rPr>
            <a:t>Name</a:t>
          </a:r>
          <a:r>
            <a:rPr lang="en-GB" sz="1200" b="0" i="0">
              <a:latin typeface="Roboto" panose="02000000000000000000" pitchFamily="2" charset="0"/>
              <a:ea typeface="Roboto" panose="02000000000000000000" pitchFamily="2" charset="0"/>
              <a:cs typeface="Arial" panose="020B0604020202020204" pitchFamily="34" charset="0"/>
            </a:rPr>
            <a:t>:</a:t>
          </a:r>
        </a:p>
      </xdr:txBody>
    </xdr:sp>
    <xdr:clientData/>
  </xdr:twoCellAnchor>
  <xdr:twoCellAnchor>
    <xdr:from>
      <xdr:col>2</xdr:col>
      <xdr:colOff>941895</xdr:colOff>
      <xdr:row>4</xdr:row>
      <xdr:rowOff>149763</xdr:rowOff>
    </xdr:from>
    <xdr:to>
      <xdr:col>6</xdr:col>
      <xdr:colOff>84645</xdr:colOff>
      <xdr:row>4</xdr:row>
      <xdr:rowOff>459760</xdr:rowOff>
    </xdr:to>
    <xdr:sp macro="" textlink="" fLocksText="0">
      <xdr:nvSpPr>
        <xdr:cNvPr id="7" name="TextBox 6">
          <a:extLst>
            <a:ext uri="{FF2B5EF4-FFF2-40B4-BE49-F238E27FC236}">
              <a16:creationId xmlns:a16="http://schemas.microsoft.com/office/drawing/2014/main" id="{2EA355D1-EDFC-41B4-ADC5-1D458A72E3ED}"/>
            </a:ext>
          </a:extLst>
        </xdr:cNvPr>
        <xdr:cNvSpPr txBox="1"/>
      </xdr:nvSpPr>
      <xdr:spPr>
        <a:xfrm>
          <a:off x="2628614" y="3414060"/>
          <a:ext cx="4778375" cy="30999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GB" sz="1200" b="0" i="0">
              <a:solidFill>
                <a:srgbClr val="343234"/>
              </a:solidFill>
              <a:latin typeface="Roboto" panose="02000000000000000000" pitchFamily="2" charset="0"/>
              <a:ea typeface="Roboto" panose="02000000000000000000" pitchFamily="2" charset="0"/>
              <a:cs typeface="Arial" panose="020B0604020202020204" pitchFamily="34" charset="0"/>
            </a:rPr>
            <a:t>Sample</a:t>
          </a:r>
          <a:r>
            <a:rPr lang="en-GB" sz="1200" b="0" i="0" baseline="0">
              <a:solidFill>
                <a:srgbClr val="343234"/>
              </a:solidFill>
              <a:latin typeface="Roboto" panose="02000000000000000000" pitchFamily="2" charset="0"/>
              <a:ea typeface="Roboto" panose="02000000000000000000" pitchFamily="2" charset="0"/>
              <a:cs typeface="Arial" panose="020B0604020202020204" pitchFamily="34" charset="0"/>
            </a:rPr>
            <a:t> Name</a:t>
          </a:r>
          <a:endParaRPr lang="en-GB" sz="1200" b="0" i="0">
            <a:solidFill>
              <a:srgbClr val="343234"/>
            </a:solidFill>
            <a:latin typeface="Roboto" panose="02000000000000000000" pitchFamily="2" charset="0"/>
            <a:ea typeface="Roboto" panose="02000000000000000000" pitchFamily="2" charset="0"/>
            <a:cs typeface="Arial" panose="020B0604020202020204" pitchFamily="34" charset="0"/>
          </a:endParaRPr>
        </a:p>
      </xdr:txBody>
    </xdr:sp>
    <xdr:clientData/>
  </xdr:twoCellAnchor>
  <xdr:twoCellAnchor>
    <xdr:from>
      <xdr:col>2</xdr:col>
      <xdr:colOff>9921</xdr:colOff>
      <xdr:row>4</xdr:row>
      <xdr:rowOff>501537</xdr:rowOff>
    </xdr:from>
    <xdr:to>
      <xdr:col>2</xdr:col>
      <xdr:colOff>895746</xdr:colOff>
      <xdr:row>4</xdr:row>
      <xdr:rowOff>882537</xdr:rowOff>
    </xdr:to>
    <xdr:sp macro="" textlink="">
      <xdr:nvSpPr>
        <xdr:cNvPr id="8" name="TextBox 7">
          <a:extLst>
            <a:ext uri="{FF2B5EF4-FFF2-40B4-BE49-F238E27FC236}">
              <a16:creationId xmlns:a16="http://schemas.microsoft.com/office/drawing/2014/main" id="{C2AC4E0D-D419-4606-890F-F4526D1E5F43}"/>
            </a:ext>
          </a:extLst>
        </xdr:cNvPr>
        <xdr:cNvSpPr txBox="1"/>
      </xdr:nvSpPr>
      <xdr:spPr>
        <a:xfrm>
          <a:off x="1696640" y="3765834"/>
          <a:ext cx="885825" cy="381000"/>
        </a:xfrm>
        <a:prstGeom prst="rect">
          <a:avLst/>
        </a:prstGeom>
        <a:solidFill>
          <a:srgbClr val="F6F6F6"/>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GB" sz="1200" b="0" i="0">
              <a:solidFill>
                <a:srgbClr val="004E86"/>
              </a:solidFill>
              <a:latin typeface="Roboto" panose="02000000000000000000" pitchFamily="2" charset="0"/>
              <a:ea typeface="Roboto" panose="02000000000000000000" pitchFamily="2" charset="0"/>
              <a:cs typeface="Arial" panose="020B0604020202020204" pitchFamily="34" charset="0"/>
            </a:rPr>
            <a:t>Date</a:t>
          </a:r>
          <a:r>
            <a:rPr lang="en-GB" sz="1200" b="0" i="0">
              <a:latin typeface="Roboto" panose="02000000000000000000" pitchFamily="2" charset="0"/>
              <a:ea typeface="Roboto" panose="02000000000000000000" pitchFamily="2" charset="0"/>
              <a:cs typeface="Arial" panose="020B0604020202020204" pitchFamily="34" charset="0"/>
            </a:rPr>
            <a:t>:</a:t>
          </a:r>
        </a:p>
      </xdr:txBody>
    </xdr:sp>
    <xdr:clientData/>
  </xdr:twoCellAnchor>
  <xdr:twoCellAnchor>
    <xdr:from>
      <xdr:col>2</xdr:col>
      <xdr:colOff>932993</xdr:colOff>
      <xdr:row>4</xdr:row>
      <xdr:rowOff>553273</xdr:rowOff>
    </xdr:from>
    <xdr:to>
      <xdr:col>6</xdr:col>
      <xdr:colOff>85725</xdr:colOff>
      <xdr:row>4</xdr:row>
      <xdr:rowOff>856456</xdr:rowOff>
    </xdr:to>
    <xdr:sp macro="" textlink="" fLocksText="0">
      <xdr:nvSpPr>
        <xdr:cNvPr id="9" name="TextBox 8">
          <a:extLst>
            <a:ext uri="{FF2B5EF4-FFF2-40B4-BE49-F238E27FC236}">
              <a16:creationId xmlns:a16="http://schemas.microsoft.com/office/drawing/2014/main" id="{CFC905B6-8428-4A4C-9117-EADCD69FCFB5}"/>
            </a:ext>
          </a:extLst>
        </xdr:cNvPr>
        <xdr:cNvSpPr txBox="1"/>
      </xdr:nvSpPr>
      <xdr:spPr>
        <a:xfrm>
          <a:off x="2619712" y="3817570"/>
          <a:ext cx="4788357" cy="3031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n-GB" sz="1200" b="0" i="0">
              <a:solidFill>
                <a:srgbClr val="343234"/>
              </a:solidFill>
              <a:latin typeface="Roboto" panose="02000000000000000000" pitchFamily="2" charset="0"/>
              <a:ea typeface="Roboto" panose="02000000000000000000" pitchFamily="2" charset="0"/>
              <a:cs typeface="Arial" panose="020B0604020202020204" pitchFamily="34" charset="0"/>
            </a:rPr>
            <a:t>07/04/2024</a:t>
          </a:r>
        </a:p>
      </xdr:txBody>
    </xdr:sp>
    <xdr:clientData/>
  </xdr:twoCellAnchor>
  <xdr:twoCellAnchor editAs="oneCell">
    <xdr:from>
      <xdr:col>0</xdr:col>
      <xdr:colOff>0</xdr:colOff>
      <xdr:row>0</xdr:row>
      <xdr:rowOff>0</xdr:rowOff>
    </xdr:from>
    <xdr:to>
      <xdr:col>17</xdr:col>
      <xdr:colOff>961617</xdr:colOff>
      <xdr:row>0</xdr:row>
      <xdr:rowOff>1676797</xdr:rowOff>
    </xdr:to>
    <xdr:pic>
      <xdr:nvPicPr>
        <xdr:cNvPr id="5" name="Picture 4">
          <a:extLst>
            <a:ext uri="{FF2B5EF4-FFF2-40B4-BE49-F238E27FC236}">
              <a16:creationId xmlns:a16="http://schemas.microsoft.com/office/drawing/2014/main" id="{482C72E6-EBF0-4963-A77B-AAB7684C19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829870" cy="167679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gov.uk/employment-support-allowance/what-youll-get" TargetMode="External"/><Relationship Id="rId13" Type="http://schemas.openxmlformats.org/officeDocument/2006/relationships/drawing" Target="../drawings/drawing1.xml"/><Relationship Id="rId3" Type="http://schemas.openxmlformats.org/officeDocument/2006/relationships/hyperlink" Target="https://www.gov.uk/pip/how-much-youll-get" TargetMode="External"/><Relationship Id="rId7" Type="http://schemas.openxmlformats.org/officeDocument/2006/relationships/hyperlink" Target="https://metro.co.uk/2023/02/01/list-of-benefits-increasing-in-2023-from-universal-credit-to-pension-18202649/" TargetMode="External"/><Relationship Id="rId12" Type="http://schemas.openxmlformats.org/officeDocument/2006/relationships/printerSettings" Target="../printerSettings/printerSettings1.bin"/><Relationship Id="rId2" Type="http://schemas.openxmlformats.org/officeDocument/2006/relationships/hyperlink" Target="https://www.gov.uk/employment-support-allowance/what-youll-get" TargetMode="External"/><Relationship Id="rId1" Type="http://schemas.openxmlformats.org/officeDocument/2006/relationships/hyperlink" Target="https://www.gov.uk/statutory-sick-pay" TargetMode="External"/><Relationship Id="rId6" Type="http://schemas.openxmlformats.org/officeDocument/2006/relationships/hyperlink" Target="https://www.lancs.live/news/cost-of-living/full-list-13-dwp-benefits-25669144" TargetMode="External"/><Relationship Id="rId11" Type="http://schemas.openxmlformats.org/officeDocument/2006/relationships/hyperlink" Target="https://www.gov.uk/widowed-parents-allowance/what-youll-get" TargetMode="External"/><Relationship Id="rId5" Type="http://schemas.openxmlformats.org/officeDocument/2006/relationships/hyperlink" Target="https://payadvice.uk/2022/12/01/statutory-sick-pay-increases-from-april-2023-to-109-40/" TargetMode="External"/><Relationship Id="rId10" Type="http://schemas.openxmlformats.org/officeDocument/2006/relationships/hyperlink" Target="https://www.gov.uk/pip/how-much-youll-get" TargetMode="External"/><Relationship Id="rId4" Type="http://schemas.openxmlformats.org/officeDocument/2006/relationships/hyperlink" Target="https://www.gov.uk/widowed-parents-allowance/what-youll-get" TargetMode="External"/><Relationship Id="rId9" Type="http://schemas.openxmlformats.org/officeDocument/2006/relationships/hyperlink" Target="https://www.gov.uk/statutory-sick-pay"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50"/>
    <pageSetUpPr fitToPage="1"/>
  </sheetPr>
  <dimension ref="A1:CJ558"/>
  <sheetViews>
    <sheetView showGridLines="0" tabSelected="1" topLeftCell="A29" zoomScale="96" zoomScaleNormal="96" zoomScalePageLayoutView="80" workbookViewId="0">
      <selection activeCell="C47" sqref="C47"/>
    </sheetView>
  </sheetViews>
  <sheetFormatPr defaultColWidth="9.1796875" defaultRowHeight="18" zeroHeight="1" x14ac:dyDescent="0.2"/>
  <cols>
    <col min="1" max="1" width="3" style="68" customWidth="1"/>
    <col min="2" max="2" width="21.1796875" style="68" customWidth="1"/>
    <col min="3" max="3" width="50.54296875" style="76" customWidth="1"/>
    <col min="4" max="4" width="10.54296875" style="77" customWidth="1"/>
    <col min="5" max="6" width="19.54296875" style="78" customWidth="1"/>
    <col min="7" max="7" width="3.453125" style="79" customWidth="1"/>
    <col min="8" max="8" width="9.1796875" style="80" customWidth="1"/>
    <col min="9" max="9" width="9.1796875" style="1" customWidth="1"/>
    <col min="10" max="11" width="12" style="1" bestFit="1" customWidth="1"/>
    <col min="12" max="12" width="12" style="1" customWidth="1"/>
    <col min="13" max="17" width="9.1796875" style="1" customWidth="1"/>
    <col min="18" max="18" width="25.453125" style="1" customWidth="1"/>
    <col min="19" max="19" width="4.1796875" style="1" hidden="1" customWidth="1"/>
    <col min="20" max="20" width="1.7265625" style="1" hidden="1" customWidth="1"/>
    <col min="21" max="21" width="0.81640625" style="1" hidden="1" customWidth="1"/>
    <col min="22" max="22" width="4.81640625" style="1" hidden="1" customWidth="1"/>
    <col min="23" max="23" width="7" style="1" hidden="1" customWidth="1"/>
    <col min="24" max="24" width="9.1796875" style="1" hidden="1" customWidth="1"/>
    <col min="25" max="25" width="0.1796875" style="1" hidden="1" customWidth="1"/>
    <col min="26" max="27" width="9.1796875" style="68" customWidth="1"/>
    <col min="28" max="28" width="10.1796875" style="68" customWidth="1"/>
    <col min="29" max="42" width="13.1796875" style="68" customWidth="1"/>
    <col min="43" max="64" width="9.1796875" style="68" customWidth="1"/>
    <col min="65" max="65" width="9.453125" style="68" customWidth="1"/>
    <col min="66" max="88" width="9.1796875" style="68" customWidth="1"/>
    <col min="89" max="16384" width="9.1796875" style="1"/>
  </cols>
  <sheetData>
    <row r="1" spans="1:27" s="73" customFormat="1" ht="136" customHeight="1" x14ac:dyDescent="0.2">
      <c r="A1" s="160"/>
      <c r="B1" s="160"/>
      <c r="C1" s="160"/>
      <c r="D1" s="160"/>
      <c r="E1" s="160"/>
      <c r="F1" s="160"/>
      <c r="G1" s="160"/>
      <c r="H1" s="160"/>
      <c r="I1" s="160"/>
      <c r="J1" s="160"/>
      <c r="K1" s="160"/>
      <c r="L1" s="160"/>
      <c r="M1" s="160"/>
      <c r="N1" s="160"/>
      <c r="O1" s="160"/>
      <c r="P1" s="160"/>
      <c r="Q1" s="160"/>
      <c r="R1" s="160"/>
      <c r="S1" s="160"/>
      <c r="T1" s="160"/>
      <c r="U1" s="160"/>
      <c r="V1" s="160"/>
      <c r="W1" s="160"/>
      <c r="X1" s="160"/>
      <c r="Y1" s="160"/>
      <c r="Z1" s="160"/>
      <c r="AA1" s="160"/>
    </row>
    <row r="2" spans="1:27" s="68" customFormat="1" ht="12" customHeight="1" x14ac:dyDescent="0.5">
      <c r="C2" s="161"/>
      <c r="D2" s="161"/>
      <c r="E2" s="161"/>
      <c r="F2" s="89"/>
      <c r="G2" s="81"/>
      <c r="H2" s="161"/>
      <c r="I2" s="161"/>
      <c r="J2" s="161"/>
      <c r="K2" s="161"/>
      <c r="L2" s="161"/>
      <c r="M2" s="161"/>
      <c r="N2" s="161"/>
      <c r="O2" s="161"/>
      <c r="P2" s="161"/>
      <c r="Q2" s="161"/>
      <c r="R2" s="161"/>
      <c r="S2" s="161"/>
      <c r="T2" s="161"/>
      <c r="U2" s="161"/>
      <c r="V2" s="161"/>
      <c r="W2" s="161"/>
      <c r="X2" s="161"/>
      <c r="Y2" s="161"/>
      <c r="Z2" s="81"/>
      <c r="AA2" s="81"/>
    </row>
    <row r="3" spans="1:27" s="68" customFormat="1" ht="9" customHeight="1" x14ac:dyDescent="0.4">
      <c r="B3" s="159"/>
      <c r="C3" s="206"/>
      <c r="D3" s="207"/>
      <c r="E3" s="150"/>
      <c r="F3" s="150"/>
      <c r="G3" s="208"/>
      <c r="H3" s="209"/>
      <c r="I3" s="159"/>
      <c r="J3" s="159"/>
      <c r="K3" s="159"/>
      <c r="L3" s="159"/>
      <c r="M3" s="159"/>
      <c r="N3" s="159"/>
      <c r="O3" s="159"/>
      <c r="P3" s="159"/>
      <c r="Q3" s="159"/>
      <c r="R3" s="159"/>
      <c r="S3" s="159"/>
      <c r="T3" s="159"/>
      <c r="U3" s="159"/>
      <c r="V3" s="159"/>
      <c r="W3" s="159"/>
      <c r="X3" s="159"/>
      <c r="Y3" s="159"/>
      <c r="Z3" s="159"/>
      <c r="AA3" s="159"/>
    </row>
    <row r="4" spans="1:27" s="68" customFormat="1" ht="100" customHeight="1" x14ac:dyDescent="0.25">
      <c r="B4" s="159"/>
      <c r="C4" s="164" t="s">
        <v>0</v>
      </c>
      <c r="D4" s="165"/>
      <c r="E4" s="165"/>
      <c r="F4" s="165"/>
      <c r="G4" s="165"/>
      <c r="H4" s="163"/>
      <c r="I4" s="163"/>
      <c r="J4" s="163"/>
      <c r="K4" s="163"/>
      <c r="L4" s="163"/>
      <c r="M4" s="163"/>
      <c r="N4" s="163"/>
      <c r="O4" s="163"/>
      <c r="P4" s="163"/>
      <c r="Q4" s="163"/>
      <c r="R4" s="163"/>
      <c r="S4" s="163"/>
      <c r="T4" s="163"/>
      <c r="U4" s="163"/>
      <c r="V4" s="163"/>
      <c r="W4" s="163"/>
      <c r="X4" s="163"/>
      <c r="Y4" s="163"/>
      <c r="Z4" s="210"/>
      <c r="AA4" s="210"/>
    </row>
    <row r="5" spans="1:27" s="68" customFormat="1" ht="80.150000000000006" customHeight="1" x14ac:dyDescent="0.25">
      <c r="B5" s="159"/>
      <c r="C5" s="102"/>
      <c r="D5" s="102"/>
      <c r="E5" s="102"/>
      <c r="F5" s="102"/>
      <c r="G5" s="102"/>
      <c r="H5" s="102"/>
      <c r="I5" s="102"/>
      <c r="J5" s="102"/>
      <c r="K5" s="102"/>
      <c r="L5" s="102"/>
      <c r="M5" s="102"/>
      <c r="N5" s="102"/>
      <c r="O5" s="102"/>
      <c r="P5" s="102"/>
      <c r="Q5" s="102"/>
      <c r="R5" s="102"/>
      <c r="S5" s="103"/>
      <c r="T5" s="103"/>
      <c r="U5" s="103"/>
      <c r="V5" s="103"/>
      <c r="W5" s="103"/>
      <c r="X5" s="103"/>
      <c r="Y5" s="103"/>
      <c r="Z5" s="210"/>
      <c r="AA5" s="210"/>
    </row>
    <row r="6" spans="1:27" ht="30" customHeight="1" x14ac:dyDescent="0.25">
      <c r="B6" s="159"/>
      <c r="C6" s="104" t="s">
        <v>1</v>
      </c>
      <c r="D6" s="105"/>
      <c r="E6" s="106"/>
      <c r="F6" s="106"/>
      <c r="G6" s="107"/>
      <c r="H6" s="148"/>
      <c r="I6" s="120"/>
      <c r="J6" s="120"/>
      <c r="K6" s="120"/>
      <c r="L6" s="120"/>
      <c r="M6" s="120"/>
      <c r="N6" s="120"/>
      <c r="O6" s="120"/>
      <c r="P6" s="120"/>
      <c r="Q6" s="120"/>
      <c r="R6" s="120"/>
      <c r="S6" s="108"/>
      <c r="T6" s="108"/>
      <c r="U6" s="108"/>
      <c r="V6" s="108"/>
      <c r="W6" s="108"/>
      <c r="X6" s="108"/>
      <c r="Y6" s="108"/>
      <c r="Z6" s="159"/>
      <c r="AA6" s="159"/>
    </row>
    <row r="7" spans="1:27" ht="2.5" customHeight="1" x14ac:dyDescent="0.25">
      <c r="B7" s="159"/>
      <c r="C7" s="109"/>
      <c r="D7" s="110"/>
      <c r="E7" s="111"/>
      <c r="F7" s="111"/>
      <c r="G7" s="107"/>
      <c r="H7" s="120"/>
      <c r="I7" s="120"/>
      <c r="J7" s="120"/>
      <c r="K7" s="120"/>
      <c r="L7" s="120"/>
      <c r="M7" s="120"/>
      <c r="N7" s="120"/>
      <c r="O7" s="120"/>
      <c r="P7" s="120"/>
      <c r="Q7" s="120"/>
      <c r="R7" s="120"/>
      <c r="S7" s="108"/>
      <c r="T7" s="108"/>
      <c r="U7" s="108"/>
      <c r="V7" s="108"/>
      <c r="W7" s="108"/>
      <c r="X7" s="108"/>
      <c r="Y7" s="108"/>
      <c r="Z7" s="159"/>
      <c r="AA7" s="159"/>
    </row>
    <row r="8" spans="1:27" ht="17.5" customHeight="1" x14ac:dyDescent="0.25">
      <c r="B8" s="159"/>
      <c r="C8" s="166" t="s">
        <v>2</v>
      </c>
      <c r="D8" s="112"/>
      <c r="E8" s="113"/>
      <c r="F8" s="167">
        <v>1500</v>
      </c>
      <c r="G8" s="107"/>
      <c r="H8" s="148" t="s">
        <v>3</v>
      </c>
      <c r="I8" s="120"/>
      <c r="J8" s="120"/>
      <c r="K8" s="120"/>
      <c r="L8" s="120"/>
      <c r="M8" s="120"/>
      <c r="N8" s="120"/>
      <c r="O8" s="120"/>
      <c r="P8" s="120"/>
      <c r="Q8" s="120"/>
      <c r="R8" s="120"/>
      <c r="S8" s="108"/>
      <c r="T8" s="108"/>
      <c r="U8" s="108"/>
      <c r="V8" s="108"/>
      <c r="W8" s="108"/>
      <c r="X8" s="108"/>
      <c r="Y8" s="108"/>
      <c r="Z8" s="159"/>
      <c r="AA8" s="159"/>
    </row>
    <row r="9" spans="1:27" ht="17.5" customHeight="1" x14ac:dyDescent="0.25">
      <c r="B9" s="159"/>
      <c r="C9" s="166"/>
      <c r="D9" s="114"/>
      <c r="E9" s="115"/>
      <c r="F9" s="167"/>
      <c r="G9" s="107"/>
      <c r="H9" s="162" t="s">
        <v>4</v>
      </c>
      <c r="I9" s="162"/>
      <c r="J9" s="162"/>
      <c r="K9" s="162"/>
      <c r="L9" s="162"/>
      <c r="M9" s="162"/>
      <c r="N9" s="162"/>
      <c r="O9" s="162"/>
      <c r="P9" s="162"/>
      <c r="Q9" s="162"/>
      <c r="R9" s="162"/>
      <c r="S9" s="162"/>
      <c r="T9" s="162"/>
      <c r="U9" s="162"/>
      <c r="V9" s="162"/>
      <c r="W9" s="162"/>
      <c r="X9" s="162"/>
      <c r="Y9" s="162"/>
      <c r="Z9" s="159"/>
      <c r="AA9" s="159"/>
    </row>
    <row r="10" spans="1:27" ht="17.5" customHeight="1" x14ac:dyDescent="0.25">
      <c r="B10" s="159"/>
      <c r="C10" s="166" t="s">
        <v>5</v>
      </c>
      <c r="D10" s="112"/>
      <c r="E10" s="113"/>
      <c r="F10" s="168">
        <v>1000</v>
      </c>
      <c r="G10" s="107"/>
      <c r="H10" s="148" t="s">
        <v>3</v>
      </c>
      <c r="I10" s="120"/>
      <c r="J10" s="120"/>
      <c r="K10" s="120"/>
      <c r="L10" s="120"/>
      <c r="M10" s="120"/>
      <c r="N10" s="120"/>
      <c r="O10" s="120"/>
      <c r="P10" s="120"/>
      <c r="Q10" s="120"/>
      <c r="R10" s="120"/>
      <c r="S10" s="108"/>
      <c r="T10" s="108"/>
      <c r="U10" s="108"/>
      <c r="V10" s="108"/>
      <c r="W10" s="108"/>
      <c r="X10" s="108"/>
      <c r="Y10" s="108"/>
      <c r="Z10" s="159"/>
      <c r="AA10" s="159"/>
    </row>
    <row r="11" spans="1:27" ht="17.5" customHeight="1" x14ac:dyDescent="0.25">
      <c r="B11" s="159"/>
      <c r="C11" s="166"/>
      <c r="D11" s="114"/>
      <c r="E11" s="115"/>
      <c r="F11" s="168"/>
      <c r="G11" s="107"/>
      <c r="H11" s="162" t="s">
        <v>6</v>
      </c>
      <c r="I11" s="162"/>
      <c r="J11" s="162"/>
      <c r="K11" s="162"/>
      <c r="L11" s="162"/>
      <c r="M11" s="162"/>
      <c r="N11" s="162"/>
      <c r="O11" s="162"/>
      <c r="P11" s="162"/>
      <c r="Q11" s="162"/>
      <c r="R11" s="162"/>
      <c r="S11" s="162"/>
      <c r="T11" s="162"/>
      <c r="U11" s="162"/>
      <c r="V11" s="162"/>
      <c r="W11" s="162"/>
      <c r="X11" s="162"/>
      <c r="Y11" s="162"/>
      <c r="Z11" s="159"/>
      <c r="AA11" s="159"/>
    </row>
    <row r="12" spans="1:27" ht="2.5" customHeight="1" x14ac:dyDescent="0.25">
      <c r="B12" s="159"/>
      <c r="C12" s="116"/>
      <c r="D12" s="110"/>
      <c r="E12" s="111"/>
      <c r="F12" s="111"/>
      <c r="G12" s="107"/>
      <c r="H12" s="117"/>
      <c r="I12" s="117"/>
      <c r="J12" s="117"/>
      <c r="K12" s="117"/>
      <c r="L12" s="117"/>
      <c r="M12" s="117"/>
      <c r="N12" s="117"/>
      <c r="O12" s="117"/>
      <c r="P12" s="117"/>
      <c r="Q12" s="117"/>
      <c r="R12" s="117"/>
      <c r="S12" s="117"/>
      <c r="T12" s="117"/>
      <c r="U12" s="117"/>
      <c r="V12" s="117"/>
      <c r="W12" s="117"/>
      <c r="X12" s="117"/>
      <c r="Y12" s="117"/>
      <c r="Z12" s="159"/>
      <c r="AA12" s="159"/>
    </row>
    <row r="13" spans="1:27" ht="30" customHeight="1" x14ac:dyDescent="0.25">
      <c r="B13" s="159"/>
      <c r="C13" s="104" t="s">
        <v>7</v>
      </c>
      <c r="D13" s="118"/>
      <c r="E13" s="119"/>
      <c r="F13" s="119">
        <f>F8+F10</f>
        <v>2500</v>
      </c>
      <c r="G13" s="107"/>
      <c r="H13" s="169"/>
      <c r="I13" s="169"/>
      <c r="J13" s="169"/>
      <c r="K13" s="169"/>
      <c r="L13" s="169"/>
      <c r="M13" s="169"/>
      <c r="N13" s="169"/>
      <c r="O13" s="169"/>
      <c r="P13" s="169"/>
      <c r="Q13" s="169"/>
      <c r="R13" s="169"/>
      <c r="S13" s="169"/>
      <c r="T13" s="169"/>
      <c r="U13" s="169"/>
      <c r="V13" s="169"/>
      <c r="W13" s="169"/>
      <c r="X13" s="169"/>
      <c r="Y13" s="169"/>
      <c r="Z13" s="159"/>
      <c r="AA13" s="159"/>
    </row>
    <row r="14" spans="1:27" s="68" customFormat="1" ht="15" customHeight="1" x14ac:dyDescent="0.25">
      <c r="B14" s="159"/>
      <c r="C14" s="121"/>
      <c r="D14" s="122"/>
      <c r="E14" s="123"/>
      <c r="F14" s="123"/>
      <c r="G14" s="107"/>
      <c r="H14" s="170"/>
      <c r="I14" s="170"/>
      <c r="J14" s="170"/>
      <c r="K14" s="170"/>
      <c r="L14" s="170"/>
      <c r="M14" s="170"/>
      <c r="N14" s="170"/>
      <c r="O14" s="170"/>
      <c r="P14" s="170"/>
      <c r="Q14" s="170"/>
      <c r="R14" s="170"/>
      <c r="S14" s="170"/>
      <c r="T14" s="170"/>
      <c r="U14" s="170"/>
      <c r="V14" s="170"/>
      <c r="W14" s="170"/>
      <c r="X14" s="170"/>
      <c r="Y14" s="170"/>
      <c r="Z14" s="159"/>
      <c r="AA14" s="159"/>
    </row>
    <row r="15" spans="1:27" ht="30" customHeight="1" x14ac:dyDescent="0.25">
      <c r="B15" s="159"/>
      <c r="C15" s="104" t="s">
        <v>8</v>
      </c>
      <c r="D15" s="118"/>
      <c r="E15" s="124"/>
      <c r="F15" s="124"/>
      <c r="G15" s="107"/>
      <c r="H15" s="148"/>
      <c r="I15" s="120"/>
      <c r="J15" s="120"/>
      <c r="K15" s="120"/>
      <c r="L15" s="120"/>
      <c r="M15" s="120"/>
      <c r="N15" s="120"/>
      <c r="O15" s="120"/>
      <c r="P15" s="120"/>
      <c r="Q15" s="120"/>
      <c r="R15" s="120"/>
      <c r="S15" s="108"/>
      <c r="T15" s="108"/>
      <c r="U15" s="108"/>
      <c r="V15" s="108"/>
      <c r="W15" s="108"/>
      <c r="X15" s="108"/>
      <c r="Y15" s="108"/>
      <c r="Z15" s="159"/>
      <c r="AA15" s="159"/>
    </row>
    <row r="16" spans="1:27" ht="2.5" customHeight="1" x14ac:dyDescent="0.25">
      <c r="B16" s="159"/>
      <c r="C16" s="109"/>
      <c r="D16" s="110"/>
      <c r="E16" s="111"/>
      <c r="F16" s="111"/>
      <c r="G16" s="107"/>
      <c r="H16" s="120"/>
      <c r="I16" s="120"/>
      <c r="J16" s="120"/>
      <c r="K16" s="120"/>
      <c r="L16" s="120"/>
      <c r="M16" s="120"/>
      <c r="N16" s="120"/>
      <c r="O16" s="120"/>
      <c r="P16" s="120"/>
      <c r="Q16" s="120"/>
      <c r="R16" s="120"/>
      <c r="S16" s="108"/>
      <c r="T16" s="108"/>
      <c r="U16" s="108"/>
      <c r="V16" s="108"/>
      <c r="W16" s="108"/>
      <c r="X16" s="108"/>
      <c r="Y16" s="108"/>
      <c r="Z16" s="159"/>
      <c r="AA16" s="159"/>
    </row>
    <row r="17" spans="2:27" ht="20.149999999999999" customHeight="1" x14ac:dyDescent="0.25">
      <c r="B17" s="159"/>
      <c r="C17" s="125" t="s">
        <v>9</v>
      </c>
      <c r="D17" s="126"/>
      <c r="E17" s="127" t="s">
        <v>10</v>
      </c>
      <c r="F17" s="127" t="s">
        <v>11</v>
      </c>
      <c r="G17" s="107"/>
      <c r="H17" s="148" t="s">
        <v>12</v>
      </c>
      <c r="I17" s="120"/>
      <c r="J17" s="120"/>
      <c r="K17" s="120"/>
      <c r="L17" s="120"/>
      <c r="M17" s="120"/>
      <c r="N17" s="120"/>
      <c r="O17" s="120"/>
      <c r="P17" s="120"/>
      <c r="Q17" s="120"/>
      <c r="R17" s="120"/>
      <c r="S17" s="108"/>
      <c r="T17" s="108"/>
      <c r="U17" s="108"/>
      <c r="V17" s="108"/>
      <c r="W17" s="108"/>
      <c r="X17" s="108"/>
      <c r="Y17" s="108"/>
      <c r="Z17" s="159"/>
      <c r="AA17" s="159"/>
    </row>
    <row r="18" spans="2:27" ht="30" hidden="1" customHeight="1" x14ac:dyDescent="0.25">
      <c r="B18" s="159"/>
      <c r="C18" s="128" t="s">
        <v>209</v>
      </c>
      <c r="D18" s="129"/>
      <c r="E18" s="130" t="e">
        <f>ROUND(IF(#REF!&lt;=PersAllow_Limit,Personal_Allowance,MAX(0,Personal_Allowance-(#REF!-PersAllow_Limit)/2)),0)</f>
        <v>#REF!</v>
      </c>
      <c r="F18" s="130" t="e">
        <f>ROUND(IF(#REF!&lt;=PersAllow_Limit,Personal_Allowance,MAX(0,Personal_Allowance-(#REF!-PersAllow_Limit)/2)),0)</f>
        <v>#REF!</v>
      </c>
      <c r="G18" s="107"/>
      <c r="H18" s="108"/>
      <c r="I18" s="108"/>
      <c r="J18" s="108"/>
      <c r="K18" s="108"/>
      <c r="L18" s="108"/>
      <c r="M18" s="108"/>
      <c r="N18" s="108"/>
      <c r="O18" s="108"/>
      <c r="P18" s="108"/>
      <c r="Q18" s="108"/>
      <c r="R18" s="108"/>
      <c r="S18" s="108"/>
      <c r="T18" s="108"/>
      <c r="U18" s="108"/>
      <c r="V18" s="108"/>
      <c r="W18" s="108"/>
      <c r="X18" s="108"/>
      <c r="Y18" s="108"/>
      <c r="Z18" s="159"/>
      <c r="AA18" s="159"/>
    </row>
    <row r="19" spans="2:27" ht="20.149999999999999" customHeight="1" x14ac:dyDescent="0.35">
      <c r="B19" s="159"/>
      <c r="C19" s="131" t="s">
        <v>13</v>
      </c>
      <c r="D19" s="110"/>
      <c r="E19" s="132">
        <v>28</v>
      </c>
      <c r="F19" s="133">
        <v>116.75</v>
      </c>
      <c r="G19" s="107"/>
      <c r="H19" s="162" t="s">
        <v>204</v>
      </c>
      <c r="I19" s="162"/>
      <c r="J19" s="162"/>
      <c r="K19" s="162"/>
      <c r="L19" s="162"/>
      <c r="M19" s="162"/>
      <c r="N19" s="162"/>
      <c r="O19" s="162"/>
      <c r="P19" s="162"/>
      <c r="Q19" s="162"/>
      <c r="R19" s="162"/>
      <c r="S19" s="162"/>
      <c r="T19" s="162"/>
      <c r="U19" s="162"/>
      <c r="V19" s="162"/>
      <c r="W19" s="162"/>
      <c r="X19" s="162"/>
      <c r="Y19" s="162"/>
      <c r="Z19" s="159"/>
      <c r="AA19" s="211" t="s">
        <v>37</v>
      </c>
    </row>
    <row r="20" spans="2:27" ht="20.149999999999999" customHeight="1" x14ac:dyDescent="0.35">
      <c r="B20" s="159"/>
      <c r="C20" s="131" t="s">
        <v>14</v>
      </c>
      <c r="D20" s="110"/>
      <c r="E20" s="132">
        <v>0</v>
      </c>
      <c r="F20" s="133">
        <v>0</v>
      </c>
      <c r="G20" s="107"/>
      <c r="H20" s="162" t="s">
        <v>206</v>
      </c>
      <c r="I20" s="162"/>
      <c r="J20" s="162"/>
      <c r="K20" s="162"/>
      <c r="L20" s="162"/>
      <c r="M20" s="162"/>
      <c r="N20" s="162"/>
      <c r="O20" s="162"/>
      <c r="P20" s="162"/>
      <c r="Q20" s="162"/>
      <c r="R20" s="162"/>
      <c r="S20" s="162"/>
      <c r="T20" s="162"/>
      <c r="U20" s="162"/>
      <c r="V20" s="162"/>
      <c r="W20" s="162"/>
      <c r="X20" s="162"/>
      <c r="Y20" s="162"/>
      <c r="Z20" s="159"/>
      <c r="AA20" s="211" t="s">
        <v>205</v>
      </c>
    </row>
    <row r="21" spans="2:27" ht="20.149999999999999" customHeight="1" x14ac:dyDescent="0.25">
      <c r="B21" s="159"/>
      <c r="C21" s="131" t="s">
        <v>15</v>
      </c>
      <c r="D21" s="110"/>
      <c r="E21" s="132">
        <v>13</v>
      </c>
      <c r="F21" s="133">
        <v>84.78</v>
      </c>
      <c r="G21" s="107"/>
      <c r="H21" s="162"/>
      <c r="I21" s="162"/>
      <c r="J21" s="162"/>
      <c r="K21" s="162"/>
      <c r="L21" s="162"/>
      <c r="M21" s="162"/>
      <c r="N21" s="162"/>
      <c r="O21" s="162"/>
      <c r="P21" s="162"/>
      <c r="Q21" s="162"/>
      <c r="R21" s="162"/>
      <c r="S21" s="162"/>
      <c r="T21" s="162"/>
      <c r="U21" s="162"/>
      <c r="V21" s="162"/>
      <c r="W21" s="162"/>
      <c r="X21" s="162"/>
      <c r="Y21" s="162"/>
      <c r="Z21" s="159"/>
      <c r="AA21" s="159"/>
    </row>
    <row r="22" spans="2:27" ht="20.149999999999999" customHeight="1" x14ac:dyDescent="0.35">
      <c r="B22" s="159"/>
      <c r="C22" s="131" t="s">
        <v>16</v>
      </c>
      <c r="D22" s="110"/>
      <c r="E22" s="132">
        <v>0</v>
      </c>
      <c r="F22" s="133">
        <v>0</v>
      </c>
      <c r="G22" s="107"/>
      <c r="H22" s="162" t="s">
        <v>207</v>
      </c>
      <c r="I22" s="162"/>
      <c r="J22" s="162"/>
      <c r="K22" s="162"/>
      <c r="L22" s="162"/>
      <c r="M22" s="162"/>
      <c r="N22" s="162"/>
      <c r="O22" s="162"/>
      <c r="P22" s="162"/>
      <c r="Q22" s="162"/>
      <c r="R22" s="162"/>
      <c r="S22" s="162"/>
      <c r="T22" s="162"/>
      <c r="U22" s="162"/>
      <c r="V22" s="162"/>
      <c r="W22" s="162"/>
      <c r="X22" s="162"/>
      <c r="Y22" s="162"/>
      <c r="Z22" s="159"/>
      <c r="AA22" s="211" t="s">
        <v>208</v>
      </c>
    </row>
    <row r="23" spans="2:27" ht="20.149999999999999" customHeight="1" x14ac:dyDescent="0.25">
      <c r="B23" s="159"/>
      <c r="C23" s="131" t="s">
        <v>17</v>
      </c>
      <c r="D23" s="110"/>
      <c r="E23" s="132">
        <v>0</v>
      </c>
      <c r="F23" s="133">
        <v>0</v>
      </c>
      <c r="G23" s="107"/>
      <c r="H23" s="162"/>
      <c r="I23" s="162"/>
      <c r="J23" s="162"/>
      <c r="K23" s="162"/>
      <c r="L23" s="162"/>
      <c r="M23" s="162"/>
      <c r="N23" s="162"/>
      <c r="O23" s="162"/>
      <c r="P23" s="162"/>
      <c r="Q23" s="162"/>
      <c r="R23" s="162"/>
      <c r="S23" s="162"/>
      <c r="T23" s="162"/>
      <c r="U23" s="162"/>
      <c r="V23" s="162"/>
      <c r="W23" s="162"/>
      <c r="X23" s="162"/>
      <c r="Y23" s="162"/>
      <c r="Z23" s="159"/>
      <c r="AA23" s="159"/>
    </row>
    <row r="24" spans="2:27" ht="20.149999999999999" customHeight="1" x14ac:dyDescent="0.35">
      <c r="B24" s="159"/>
      <c r="C24" s="131" t="s">
        <v>18</v>
      </c>
      <c r="D24" s="110"/>
      <c r="E24" s="132">
        <v>0</v>
      </c>
      <c r="F24" s="133">
        <v>0</v>
      </c>
      <c r="G24" s="107"/>
      <c r="H24" s="162" t="s">
        <v>211</v>
      </c>
      <c r="I24" s="162"/>
      <c r="J24" s="162"/>
      <c r="K24" s="162"/>
      <c r="L24" s="162"/>
      <c r="M24" s="162"/>
      <c r="N24" s="162"/>
      <c r="O24" s="162"/>
      <c r="P24" s="162"/>
      <c r="Q24" s="162"/>
      <c r="R24" s="162"/>
      <c r="S24" s="162"/>
      <c r="T24" s="162"/>
      <c r="U24" s="162"/>
      <c r="V24" s="162"/>
      <c r="W24" s="162"/>
      <c r="X24" s="162"/>
      <c r="Y24" s="162"/>
      <c r="Z24" s="159"/>
      <c r="AA24" s="211" t="s">
        <v>46</v>
      </c>
    </row>
    <row r="25" spans="2:27" ht="2.5" customHeight="1" x14ac:dyDescent="0.25">
      <c r="B25" s="159"/>
      <c r="C25" s="116"/>
      <c r="D25" s="110"/>
      <c r="E25" s="134"/>
      <c r="F25" s="111"/>
      <c r="G25" s="107"/>
      <c r="H25" s="117"/>
      <c r="I25" s="117"/>
      <c r="J25" s="117"/>
      <c r="K25" s="117"/>
      <c r="L25" s="117"/>
      <c r="M25" s="117"/>
      <c r="N25" s="117"/>
      <c r="O25" s="117"/>
      <c r="P25" s="117"/>
      <c r="Q25" s="117"/>
      <c r="R25" s="117"/>
      <c r="S25" s="117"/>
      <c r="T25" s="117"/>
      <c r="U25" s="117"/>
      <c r="V25" s="117"/>
      <c r="W25" s="117"/>
      <c r="X25" s="117"/>
      <c r="Y25" s="117"/>
      <c r="Z25" s="159"/>
      <c r="AA25" s="159"/>
    </row>
    <row r="26" spans="2:27" ht="30" customHeight="1" x14ac:dyDescent="0.25">
      <c r="B26" s="159"/>
      <c r="C26" s="172" t="s">
        <v>19</v>
      </c>
      <c r="D26" s="172"/>
      <c r="E26" s="135"/>
      <c r="F26" s="136">
        <f>SUMPRODUCT(E19:E24,F19:F24)</f>
        <v>4371.1400000000003</v>
      </c>
      <c r="G26" s="107"/>
      <c r="H26" s="162" t="s">
        <v>20</v>
      </c>
      <c r="I26" s="162"/>
      <c r="J26" s="162"/>
      <c r="K26" s="162"/>
      <c r="L26" s="162"/>
      <c r="M26" s="162"/>
      <c r="N26" s="162"/>
      <c r="O26" s="162"/>
      <c r="P26" s="162"/>
      <c r="Q26" s="162"/>
      <c r="R26" s="162"/>
      <c r="S26" s="162"/>
      <c r="T26" s="162"/>
      <c r="U26" s="162"/>
      <c r="V26" s="162"/>
      <c r="W26" s="162"/>
      <c r="X26" s="162"/>
      <c r="Y26" s="162"/>
      <c r="Z26" s="159"/>
      <c r="AA26" s="159"/>
    </row>
    <row r="27" spans="2:27" ht="2.5" customHeight="1" x14ac:dyDescent="0.25">
      <c r="B27" s="159"/>
      <c r="C27" s="109"/>
      <c r="D27" s="110"/>
      <c r="E27" s="134"/>
      <c r="F27" s="111"/>
      <c r="G27" s="107"/>
      <c r="H27" s="171"/>
      <c r="I27" s="171"/>
      <c r="J27" s="171"/>
      <c r="K27" s="171"/>
      <c r="L27" s="171"/>
      <c r="M27" s="171"/>
      <c r="N27" s="171"/>
      <c r="O27" s="171"/>
      <c r="P27" s="171"/>
      <c r="Q27" s="171"/>
      <c r="R27" s="171"/>
      <c r="S27" s="171"/>
      <c r="T27" s="171"/>
      <c r="U27" s="171"/>
      <c r="V27" s="171"/>
      <c r="W27" s="171"/>
      <c r="X27" s="171"/>
      <c r="Y27" s="171"/>
      <c r="Z27" s="159"/>
      <c r="AA27" s="159"/>
    </row>
    <row r="28" spans="2:27" ht="2.5" customHeight="1" x14ac:dyDescent="0.25">
      <c r="B28" s="159"/>
      <c r="C28" s="109"/>
      <c r="D28" s="110"/>
      <c r="E28" s="134"/>
      <c r="F28" s="111"/>
      <c r="G28" s="107"/>
      <c r="H28" s="120"/>
      <c r="I28" s="120"/>
      <c r="J28" s="120"/>
      <c r="K28" s="120"/>
      <c r="L28" s="120"/>
      <c r="M28" s="120"/>
      <c r="N28" s="120"/>
      <c r="O28" s="120"/>
      <c r="P28" s="120"/>
      <c r="Q28" s="120"/>
      <c r="R28" s="120"/>
      <c r="S28" s="108"/>
      <c r="T28" s="108"/>
      <c r="U28" s="108"/>
      <c r="V28" s="108"/>
      <c r="W28" s="108"/>
      <c r="X28" s="108"/>
      <c r="Y28" s="108"/>
      <c r="Z28" s="159"/>
      <c r="AA28" s="159"/>
    </row>
    <row r="29" spans="2:27" ht="20.149999999999999" customHeight="1" x14ac:dyDescent="0.25">
      <c r="B29" s="159"/>
      <c r="C29" s="125" t="s">
        <v>21</v>
      </c>
      <c r="D29" s="125" t="s">
        <v>22</v>
      </c>
      <c r="E29" s="127" t="s">
        <v>10</v>
      </c>
      <c r="F29" s="127" t="s">
        <v>11</v>
      </c>
      <c r="G29" s="107"/>
      <c r="H29" s="148" t="s">
        <v>12</v>
      </c>
      <c r="I29" s="120"/>
      <c r="J29" s="120"/>
      <c r="K29" s="120"/>
      <c r="L29" s="120"/>
      <c r="M29" s="120"/>
      <c r="N29" s="120"/>
      <c r="O29" s="120"/>
      <c r="P29" s="120"/>
      <c r="Q29" s="120"/>
      <c r="R29" s="120"/>
      <c r="S29" s="108"/>
      <c r="T29" s="108"/>
      <c r="U29" s="108"/>
      <c r="V29" s="108"/>
      <c r="W29" s="108"/>
      <c r="X29" s="108"/>
      <c r="Y29" s="108"/>
      <c r="Z29" s="159"/>
      <c r="AA29" s="159"/>
    </row>
    <row r="30" spans="2:27" ht="30" hidden="1" customHeight="1" x14ac:dyDescent="0.25">
      <c r="B30" s="159"/>
      <c r="C30" s="128" t="s">
        <v>209</v>
      </c>
      <c r="D30" s="129"/>
      <c r="E30" s="137" t="e">
        <f>ROUND(IF(#REF!&lt;=PersAllow_Limit,Personal_Allowance,MAX(0,Personal_Allowance-(#REF!-PersAllow_Limit)/2)),0)</f>
        <v>#REF!</v>
      </c>
      <c r="F30" s="130" t="e">
        <f>ROUND(IF(#REF!&lt;=PersAllow_Limit,Personal_Allowance,MAX(0,Personal_Allowance-(#REF!-PersAllow_Limit)/2)),0)</f>
        <v>#REF!</v>
      </c>
      <c r="G30" s="107"/>
      <c r="H30" s="108"/>
      <c r="I30" s="108"/>
      <c r="J30" s="108"/>
      <c r="K30" s="108"/>
      <c r="L30" s="108"/>
      <c r="M30" s="108"/>
      <c r="N30" s="108"/>
      <c r="O30" s="108"/>
      <c r="P30" s="108"/>
      <c r="Q30" s="108"/>
      <c r="R30" s="108"/>
      <c r="S30" s="108"/>
      <c r="T30" s="108"/>
      <c r="U30" s="108"/>
      <c r="V30" s="108"/>
      <c r="W30" s="108"/>
      <c r="X30" s="108"/>
      <c r="Y30" s="108"/>
      <c r="Z30" s="159"/>
      <c r="AA30" s="159"/>
    </row>
    <row r="31" spans="2:27" ht="20.149999999999999" customHeight="1" x14ac:dyDescent="0.25">
      <c r="B31" s="159"/>
      <c r="C31" s="131" t="s">
        <v>23</v>
      </c>
      <c r="D31" s="138"/>
      <c r="E31" s="132">
        <v>0</v>
      </c>
      <c r="F31" s="133">
        <v>0</v>
      </c>
      <c r="G31" s="107"/>
      <c r="H31" s="162"/>
      <c r="I31" s="162"/>
      <c r="J31" s="162"/>
      <c r="K31" s="162"/>
      <c r="L31" s="162"/>
      <c r="M31" s="162"/>
      <c r="N31" s="162"/>
      <c r="O31" s="162"/>
      <c r="P31" s="162"/>
      <c r="Q31" s="162"/>
      <c r="R31" s="162"/>
      <c r="S31" s="162"/>
      <c r="T31" s="162"/>
      <c r="U31" s="162"/>
      <c r="V31" s="162"/>
      <c r="W31" s="162"/>
      <c r="X31" s="162"/>
      <c r="Y31" s="162"/>
      <c r="Z31" s="159"/>
      <c r="AA31" s="159"/>
    </row>
    <row r="32" spans="2:27" ht="20.149999999999999" customHeight="1" x14ac:dyDescent="0.25">
      <c r="B32" s="159"/>
      <c r="C32" s="131" t="s">
        <v>24</v>
      </c>
      <c r="D32" s="138"/>
      <c r="E32" s="132">
        <v>0</v>
      </c>
      <c r="F32" s="133">
        <v>0</v>
      </c>
      <c r="G32" s="107"/>
      <c r="H32" s="162" t="s">
        <v>25</v>
      </c>
      <c r="I32" s="162"/>
      <c r="J32" s="162"/>
      <c r="K32" s="162"/>
      <c r="L32" s="162"/>
      <c r="M32" s="162"/>
      <c r="N32" s="162"/>
      <c r="O32" s="162"/>
      <c r="P32" s="162"/>
      <c r="Q32" s="162"/>
      <c r="R32" s="162"/>
      <c r="S32" s="162"/>
      <c r="T32" s="162"/>
      <c r="U32" s="162"/>
      <c r="V32" s="162"/>
      <c r="W32" s="162"/>
      <c r="X32" s="162"/>
      <c r="Y32" s="162"/>
      <c r="Z32" s="159"/>
      <c r="AA32" s="159"/>
    </row>
    <row r="33" spans="1:88" ht="20.149999999999999" customHeight="1" x14ac:dyDescent="0.25">
      <c r="B33" s="159"/>
      <c r="C33" s="131" t="s">
        <v>26</v>
      </c>
      <c r="D33" s="138"/>
      <c r="E33" s="132">
        <v>0</v>
      </c>
      <c r="F33" s="133">
        <v>0</v>
      </c>
      <c r="G33" s="107"/>
      <c r="H33" s="162" t="s">
        <v>27</v>
      </c>
      <c r="I33" s="162"/>
      <c r="J33" s="162"/>
      <c r="K33" s="162"/>
      <c r="L33" s="162"/>
      <c r="M33" s="162"/>
      <c r="N33" s="162"/>
      <c r="O33" s="162"/>
      <c r="P33" s="162"/>
      <c r="Q33" s="162"/>
      <c r="R33" s="162"/>
      <c r="S33" s="162"/>
      <c r="T33" s="162"/>
      <c r="U33" s="162"/>
      <c r="V33" s="162"/>
      <c r="W33" s="162"/>
      <c r="X33" s="162"/>
      <c r="Y33" s="162"/>
      <c r="Z33" s="159"/>
      <c r="AA33" s="159"/>
    </row>
    <row r="34" spans="1:88" ht="2.5" customHeight="1" x14ac:dyDescent="0.25">
      <c r="B34" s="159"/>
      <c r="C34" s="116"/>
      <c r="D34" s="110"/>
      <c r="E34" s="134"/>
      <c r="F34" s="111"/>
      <c r="G34" s="107"/>
      <c r="H34" s="117"/>
      <c r="I34" s="117"/>
      <c r="J34" s="117"/>
      <c r="K34" s="117"/>
      <c r="L34" s="117"/>
      <c r="M34" s="117"/>
      <c r="N34" s="117"/>
      <c r="O34" s="117"/>
      <c r="P34" s="117"/>
      <c r="Q34" s="117"/>
      <c r="R34" s="117"/>
      <c r="S34" s="117"/>
      <c r="T34" s="117"/>
      <c r="U34" s="117"/>
      <c r="V34" s="117"/>
      <c r="W34" s="117"/>
      <c r="X34" s="117"/>
      <c r="Y34" s="117"/>
      <c r="Z34" s="159"/>
      <c r="AA34" s="159"/>
    </row>
    <row r="35" spans="1:88" ht="30" customHeight="1" x14ac:dyDescent="0.25">
      <c r="B35" s="159"/>
      <c r="C35" s="172" t="s">
        <v>28</v>
      </c>
      <c r="D35" s="172"/>
      <c r="E35" s="135"/>
      <c r="F35" s="136">
        <f>SUMPRODUCT(E31:E33,F31:F33)</f>
        <v>0</v>
      </c>
      <c r="G35" s="107"/>
      <c r="H35" s="162" t="s">
        <v>20</v>
      </c>
      <c r="I35" s="162"/>
      <c r="J35" s="162"/>
      <c r="K35" s="162"/>
      <c r="L35" s="162"/>
      <c r="M35" s="162"/>
      <c r="N35" s="162"/>
      <c r="O35" s="162"/>
      <c r="P35" s="162"/>
      <c r="Q35" s="162"/>
      <c r="R35" s="162"/>
      <c r="S35" s="162"/>
      <c r="T35" s="162"/>
      <c r="U35" s="162"/>
      <c r="V35" s="162"/>
      <c r="W35" s="162"/>
      <c r="X35" s="162"/>
      <c r="Y35" s="162"/>
      <c r="Z35" s="159"/>
      <c r="AA35" s="159"/>
    </row>
    <row r="36" spans="1:88" ht="2.5" customHeight="1" x14ac:dyDescent="0.25">
      <c r="B36" s="159"/>
      <c r="C36" s="116"/>
      <c r="D36" s="110"/>
      <c r="E36" s="111"/>
      <c r="F36" s="111"/>
      <c r="G36" s="107"/>
      <c r="H36" s="117"/>
      <c r="I36" s="117"/>
      <c r="J36" s="117"/>
      <c r="K36" s="117"/>
      <c r="L36" s="117"/>
      <c r="M36" s="117"/>
      <c r="N36" s="117"/>
      <c r="O36" s="117"/>
      <c r="P36" s="117"/>
      <c r="Q36" s="117"/>
      <c r="R36" s="117"/>
      <c r="S36" s="117"/>
      <c r="T36" s="117"/>
      <c r="U36" s="117"/>
      <c r="V36" s="117"/>
      <c r="W36" s="117"/>
      <c r="X36" s="117"/>
      <c r="Y36" s="117"/>
      <c r="Z36" s="159"/>
      <c r="AA36" s="159"/>
    </row>
    <row r="37" spans="1:88" ht="20.149999999999999" customHeight="1" x14ac:dyDescent="0.25">
      <c r="B37" s="159"/>
      <c r="C37" s="125" t="s">
        <v>29</v>
      </c>
      <c r="D37" s="139"/>
      <c r="E37" s="127"/>
      <c r="F37" s="140"/>
      <c r="G37" s="107"/>
      <c r="H37" s="148" t="s">
        <v>12</v>
      </c>
      <c r="I37" s="120"/>
      <c r="J37" s="120"/>
      <c r="K37" s="120"/>
      <c r="L37" s="120"/>
      <c r="M37" s="120"/>
      <c r="N37" s="120"/>
      <c r="O37" s="120"/>
      <c r="P37" s="120"/>
      <c r="Q37" s="120"/>
      <c r="R37" s="120"/>
      <c r="S37" s="108"/>
      <c r="T37" s="108"/>
      <c r="U37" s="108"/>
      <c r="V37" s="108"/>
      <c r="W37" s="108"/>
      <c r="X37" s="108"/>
      <c r="Y37" s="108"/>
      <c r="Z37" s="159"/>
      <c r="AA37" s="159"/>
    </row>
    <row r="38" spans="1:88" ht="30" hidden="1" customHeight="1" x14ac:dyDescent="0.25">
      <c r="B38" s="159"/>
      <c r="C38" s="128" t="s">
        <v>209</v>
      </c>
      <c r="D38" s="129"/>
      <c r="E38" s="137" t="e">
        <f>ROUND(IF(#REF!&lt;=PersAllow_Limit,Personal_Allowance,MAX(0,Personal_Allowance-(#REF!-PersAllow_Limit)/2)),0)</f>
        <v>#REF!</v>
      </c>
      <c r="F38" s="141" t="e">
        <f>ROUND(IF(#REF!&lt;=PersAllow_Limit,Personal_Allowance,MAX(0,Personal_Allowance-(#REF!-PersAllow_Limit)/2)),0)</f>
        <v>#REF!</v>
      </c>
      <c r="G38" s="107"/>
      <c r="H38" s="108"/>
      <c r="I38" s="108"/>
      <c r="J38" s="108"/>
      <c r="K38" s="108"/>
      <c r="L38" s="108"/>
      <c r="M38" s="108"/>
      <c r="N38" s="108"/>
      <c r="O38" s="108"/>
      <c r="P38" s="108"/>
      <c r="Q38" s="108"/>
      <c r="R38" s="108"/>
      <c r="S38" s="108"/>
      <c r="T38" s="108"/>
      <c r="U38" s="108"/>
      <c r="V38" s="108"/>
      <c r="W38" s="108"/>
      <c r="X38" s="108"/>
      <c r="Y38" s="108"/>
      <c r="Z38" s="159"/>
      <c r="AA38" s="159"/>
    </row>
    <row r="39" spans="1:88" ht="20.149999999999999" customHeight="1" x14ac:dyDescent="0.25">
      <c r="B39" s="159"/>
      <c r="C39" s="131" t="s">
        <v>29</v>
      </c>
      <c r="D39" s="110"/>
      <c r="E39" s="142"/>
      <c r="F39" s="133">
        <v>5000</v>
      </c>
      <c r="G39" s="107"/>
      <c r="H39" s="162"/>
      <c r="I39" s="162"/>
      <c r="J39" s="162"/>
      <c r="K39" s="162"/>
      <c r="L39" s="162"/>
      <c r="M39" s="162"/>
      <c r="N39" s="162"/>
      <c r="O39" s="162"/>
      <c r="P39" s="162"/>
      <c r="Q39" s="162"/>
      <c r="R39" s="162"/>
      <c r="S39" s="162"/>
      <c r="T39" s="162"/>
      <c r="U39" s="162"/>
      <c r="V39" s="162"/>
      <c r="W39" s="162"/>
      <c r="X39" s="162"/>
      <c r="Y39" s="162"/>
      <c r="Z39" s="159"/>
      <c r="AA39" s="159"/>
    </row>
    <row r="40" spans="1:88" ht="2.5" customHeight="1" x14ac:dyDescent="0.25">
      <c r="B40" s="159"/>
      <c r="C40" s="131"/>
      <c r="D40" s="110"/>
      <c r="E40" s="143"/>
      <c r="F40" s="144"/>
      <c r="G40" s="107"/>
      <c r="H40" s="117"/>
      <c r="I40" s="117"/>
      <c r="J40" s="117"/>
      <c r="K40" s="117"/>
      <c r="L40" s="117"/>
      <c r="M40" s="117"/>
      <c r="N40" s="117"/>
      <c r="O40" s="117"/>
      <c r="P40" s="117"/>
      <c r="Q40" s="117"/>
      <c r="R40" s="117"/>
      <c r="S40" s="117"/>
      <c r="T40" s="117"/>
      <c r="U40" s="117"/>
      <c r="V40" s="117"/>
      <c r="W40" s="117"/>
      <c r="X40" s="117"/>
      <c r="Y40" s="117"/>
      <c r="Z40" s="159"/>
      <c r="AA40" s="159"/>
    </row>
    <row r="41" spans="1:88" ht="30" customHeight="1" x14ac:dyDescent="0.25">
      <c r="B41" s="159"/>
      <c r="C41" s="172" t="s">
        <v>30</v>
      </c>
      <c r="D41" s="172"/>
      <c r="E41" s="135"/>
      <c r="F41" s="136">
        <f>F39</f>
        <v>5000</v>
      </c>
      <c r="G41" s="107"/>
      <c r="H41" s="162"/>
      <c r="I41" s="162"/>
      <c r="J41" s="162"/>
      <c r="K41" s="162"/>
      <c r="L41" s="162"/>
      <c r="M41" s="162"/>
      <c r="N41" s="162"/>
      <c r="O41" s="162"/>
      <c r="P41" s="162"/>
      <c r="Q41" s="162"/>
      <c r="R41" s="162"/>
      <c r="S41" s="162"/>
      <c r="T41" s="162"/>
      <c r="U41" s="162"/>
      <c r="V41" s="162"/>
      <c r="W41" s="162"/>
      <c r="X41" s="162"/>
      <c r="Y41" s="162"/>
      <c r="Z41" s="159"/>
      <c r="AA41" s="159"/>
    </row>
    <row r="42" spans="1:88" ht="2.5" customHeight="1" x14ac:dyDescent="0.25">
      <c r="B42" s="159"/>
      <c r="C42" s="116"/>
      <c r="D42" s="110"/>
      <c r="E42" s="111"/>
      <c r="F42" s="111"/>
      <c r="G42" s="107"/>
      <c r="H42" s="117"/>
      <c r="I42" s="117"/>
      <c r="J42" s="117"/>
      <c r="K42" s="117"/>
      <c r="L42" s="117"/>
      <c r="M42" s="117"/>
      <c r="N42" s="117"/>
      <c r="O42" s="117"/>
      <c r="P42" s="117"/>
      <c r="Q42" s="117"/>
      <c r="R42" s="117"/>
      <c r="S42" s="117"/>
      <c r="T42" s="117"/>
      <c r="U42" s="117"/>
      <c r="V42" s="117"/>
      <c r="W42" s="117"/>
      <c r="X42" s="117"/>
      <c r="Y42" s="117"/>
      <c r="Z42" s="159"/>
      <c r="AA42" s="159"/>
    </row>
    <row r="43" spans="1:88" ht="30" customHeight="1" x14ac:dyDescent="0.25">
      <c r="B43" s="159"/>
      <c r="C43" s="145" t="s">
        <v>31</v>
      </c>
      <c r="D43" s="105"/>
      <c r="E43" s="146"/>
      <c r="F43" s="146">
        <f>F26+F35+F41</f>
        <v>9371.14</v>
      </c>
      <c r="G43" s="107"/>
      <c r="H43" s="169"/>
      <c r="I43" s="169"/>
      <c r="J43" s="169"/>
      <c r="K43" s="169"/>
      <c r="L43" s="169"/>
      <c r="M43" s="169"/>
      <c r="N43" s="169"/>
      <c r="O43" s="169"/>
      <c r="P43" s="169"/>
      <c r="Q43" s="169"/>
      <c r="R43" s="169"/>
      <c r="S43" s="169"/>
      <c r="T43" s="169"/>
      <c r="U43" s="169"/>
      <c r="V43" s="169"/>
      <c r="W43" s="169"/>
      <c r="X43" s="169"/>
      <c r="Y43" s="169"/>
      <c r="Z43" s="159"/>
      <c r="AA43" s="159"/>
    </row>
    <row r="44" spans="1:88" s="73" customFormat="1" ht="15" customHeight="1" x14ac:dyDescent="0.25">
      <c r="A44" s="68"/>
      <c r="B44" s="159"/>
      <c r="C44" s="121"/>
      <c r="D44" s="122"/>
      <c r="E44" s="147"/>
      <c r="F44" s="147"/>
      <c r="G44" s="107"/>
      <c r="H44" s="182"/>
      <c r="I44" s="182"/>
      <c r="J44" s="182"/>
      <c r="K44" s="182"/>
      <c r="L44" s="182"/>
      <c r="M44" s="182"/>
      <c r="N44" s="182"/>
      <c r="O44" s="182"/>
      <c r="P44" s="182"/>
      <c r="Q44" s="182"/>
      <c r="R44" s="182"/>
      <c r="S44" s="182"/>
      <c r="T44" s="182"/>
      <c r="U44" s="182"/>
      <c r="V44" s="182"/>
      <c r="W44" s="182"/>
      <c r="X44" s="182"/>
      <c r="Y44" s="182"/>
      <c r="Z44" s="159"/>
      <c r="AA44" s="159"/>
      <c r="AB44" s="68"/>
      <c r="AC44" s="68"/>
      <c r="AD44" s="68"/>
      <c r="AE44" s="68"/>
      <c r="AF44" s="68"/>
      <c r="AG44" s="68"/>
      <c r="AH44" s="68"/>
      <c r="AI44" s="68"/>
      <c r="AJ44" s="68"/>
      <c r="AK44" s="68"/>
      <c r="AL44" s="68"/>
      <c r="AM44" s="68"/>
      <c r="AN44" s="68"/>
      <c r="AO44" s="68"/>
      <c r="AP44" s="68"/>
      <c r="AQ44" s="68"/>
      <c r="AR44" s="68"/>
      <c r="AS44" s="68"/>
      <c r="AT44" s="68"/>
      <c r="AU44" s="68"/>
      <c r="AV44" s="68"/>
      <c r="AW44" s="68"/>
      <c r="AX44" s="68"/>
      <c r="AY44" s="68"/>
      <c r="AZ44" s="68"/>
      <c r="BA44" s="68"/>
      <c r="BB44" s="68"/>
      <c r="BC44" s="68"/>
      <c r="BD44" s="68"/>
      <c r="BE44" s="68"/>
      <c r="BF44" s="68"/>
      <c r="BG44" s="68"/>
      <c r="BH44" s="68"/>
      <c r="BI44" s="68"/>
      <c r="BJ44" s="68"/>
      <c r="BK44" s="68"/>
      <c r="BL44" s="68"/>
      <c r="BM44" s="68"/>
      <c r="BN44" s="68"/>
      <c r="BO44" s="68"/>
      <c r="BP44" s="68"/>
      <c r="BQ44" s="68"/>
      <c r="BR44" s="68"/>
      <c r="BS44" s="68"/>
      <c r="BT44" s="68"/>
      <c r="BU44" s="68"/>
      <c r="BV44" s="68"/>
      <c r="BW44" s="68"/>
      <c r="BX44" s="68"/>
      <c r="BY44" s="68"/>
      <c r="BZ44" s="68"/>
      <c r="CA44" s="68"/>
      <c r="CB44" s="68"/>
      <c r="CC44" s="68"/>
      <c r="CD44" s="68"/>
      <c r="CE44" s="68"/>
      <c r="CF44" s="68"/>
      <c r="CG44" s="68"/>
      <c r="CH44" s="68"/>
      <c r="CI44" s="68"/>
      <c r="CJ44" s="68"/>
    </row>
    <row r="45" spans="1:88" ht="30" customHeight="1" x14ac:dyDescent="0.25">
      <c r="B45" s="159"/>
      <c r="C45" s="104" t="s">
        <v>32</v>
      </c>
      <c r="D45" s="105"/>
      <c r="E45" s="106"/>
      <c r="F45" s="106"/>
      <c r="G45" s="107"/>
      <c r="H45" s="186" t="s">
        <v>33</v>
      </c>
      <c r="I45" s="186"/>
      <c r="J45" s="186"/>
      <c r="K45" s="186"/>
      <c r="L45" s="186"/>
      <c r="M45" s="186"/>
      <c r="N45" s="186"/>
      <c r="O45" s="186"/>
      <c r="P45" s="186"/>
      <c r="Q45" s="186"/>
      <c r="R45" s="186"/>
      <c r="S45" s="186"/>
      <c r="T45" s="186"/>
      <c r="U45" s="186"/>
      <c r="V45" s="186"/>
      <c r="W45" s="186"/>
      <c r="X45" s="186"/>
      <c r="Y45" s="186"/>
      <c r="Z45" s="159"/>
      <c r="AA45" s="159"/>
    </row>
    <row r="46" spans="1:88" s="73" customFormat="1" ht="15" customHeight="1" x14ac:dyDescent="0.25">
      <c r="A46" s="68"/>
      <c r="B46" s="159"/>
      <c r="C46" s="121"/>
      <c r="D46" s="122"/>
      <c r="E46" s="147"/>
      <c r="F46" s="147"/>
      <c r="G46" s="107"/>
      <c r="H46" s="182"/>
      <c r="I46" s="182"/>
      <c r="J46" s="182"/>
      <c r="K46" s="182"/>
      <c r="L46" s="182"/>
      <c r="M46" s="182"/>
      <c r="N46" s="182"/>
      <c r="O46" s="182"/>
      <c r="P46" s="182"/>
      <c r="Q46" s="182"/>
      <c r="R46" s="182"/>
      <c r="S46" s="182"/>
      <c r="T46" s="182"/>
      <c r="U46" s="182"/>
      <c r="V46" s="182"/>
      <c r="W46" s="182"/>
      <c r="X46" s="182"/>
      <c r="Y46" s="182"/>
      <c r="Z46" s="159"/>
      <c r="AA46" s="159"/>
      <c r="AB46" s="68"/>
      <c r="AC46" s="68"/>
      <c r="AD46" s="68"/>
      <c r="AE46" s="68"/>
      <c r="AF46" s="68"/>
      <c r="AG46" s="68"/>
      <c r="AH46" s="68"/>
      <c r="AI46" s="68"/>
      <c r="AJ46" s="68"/>
      <c r="AK46" s="68"/>
      <c r="AL46" s="68"/>
      <c r="AM46" s="68"/>
      <c r="AN46" s="68"/>
      <c r="AO46" s="68"/>
      <c r="AP46" s="68"/>
      <c r="AQ46" s="68"/>
      <c r="AR46" s="68"/>
      <c r="AS46" s="68"/>
      <c r="AT46" s="68"/>
      <c r="AU46" s="68"/>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c r="BV46" s="68"/>
      <c r="BW46" s="68"/>
      <c r="BX46" s="68"/>
      <c r="BY46" s="68"/>
      <c r="BZ46" s="68"/>
      <c r="CA46" s="68"/>
      <c r="CB46" s="68"/>
      <c r="CC46" s="68"/>
      <c r="CD46" s="68"/>
      <c r="CE46" s="68"/>
      <c r="CF46" s="68"/>
      <c r="CG46" s="68"/>
      <c r="CH46" s="68"/>
      <c r="CI46" s="68"/>
      <c r="CJ46" s="68"/>
    </row>
    <row r="47" spans="1:88" ht="25" customHeight="1" x14ac:dyDescent="0.25">
      <c r="B47" s="159"/>
      <c r="C47" s="149" t="s">
        <v>34</v>
      </c>
      <c r="D47" s="150"/>
      <c r="E47" s="151"/>
      <c r="F47" s="152">
        <f>F13</f>
        <v>2500</v>
      </c>
      <c r="G47" s="153"/>
      <c r="H47" s="184"/>
      <c r="I47" s="185"/>
      <c r="J47" s="185"/>
      <c r="K47" s="185"/>
      <c r="L47" s="185"/>
      <c r="M47" s="185"/>
      <c r="N47" s="185"/>
      <c r="O47" s="185"/>
      <c r="P47" s="185"/>
      <c r="Q47" s="185"/>
      <c r="R47" s="185"/>
      <c r="S47" s="185"/>
      <c r="T47" s="185"/>
      <c r="U47" s="185"/>
      <c r="V47" s="185"/>
      <c r="W47" s="185"/>
      <c r="X47" s="185"/>
      <c r="Y47" s="185"/>
      <c r="Z47" s="159"/>
      <c r="AA47" s="159"/>
    </row>
    <row r="48" spans="1:88" ht="5.15" customHeight="1" x14ac:dyDescent="0.25">
      <c r="B48" s="159"/>
      <c r="C48" s="149"/>
      <c r="D48" s="150"/>
      <c r="E48" s="154"/>
      <c r="F48" s="154"/>
      <c r="G48" s="153"/>
      <c r="H48" s="183"/>
      <c r="I48" s="183"/>
      <c r="J48" s="183"/>
      <c r="K48" s="183"/>
      <c r="L48" s="183"/>
      <c r="M48" s="183"/>
      <c r="N48" s="183"/>
      <c r="O48" s="183"/>
      <c r="P48" s="183"/>
      <c r="Q48" s="183"/>
      <c r="R48" s="183"/>
      <c r="S48" s="183"/>
      <c r="T48" s="183"/>
      <c r="U48" s="183"/>
      <c r="V48" s="183"/>
      <c r="W48" s="183"/>
      <c r="X48" s="183"/>
      <c r="Y48" s="183"/>
      <c r="Z48" s="159"/>
      <c r="AA48" s="159"/>
    </row>
    <row r="49" spans="1:88" s="75" customFormat="1" ht="25" customHeight="1" x14ac:dyDescent="0.25">
      <c r="A49" s="74"/>
      <c r="B49" s="212"/>
      <c r="C49" s="149" t="s">
        <v>35</v>
      </c>
      <c r="D49" s="150"/>
      <c r="E49" s="151"/>
      <c r="F49" s="155" t="str">
        <f>AP59 &amp;" weeks"</f>
        <v>12 weeks</v>
      </c>
      <c r="G49" s="156"/>
      <c r="H49" s="183"/>
      <c r="I49" s="183"/>
      <c r="J49" s="183"/>
      <c r="K49" s="183"/>
      <c r="L49" s="183"/>
      <c r="M49" s="183"/>
      <c r="N49" s="183"/>
      <c r="O49" s="183"/>
      <c r="P49" s="183"/>
      <c r="Q49" s="183"/>
      <c r="R49" s="183"/>
      <c r="S49" s="183"/>
      <c r="T49" s="183"/>
      <c r="U49" s="183"/>
      <c r="V49" s="183"/>
      <c r="W49" s="183"/>
      <c r="X49" s="183"/>
      <c r="Y49" s="183"/>
      <c r="Z49" s="212"/>
      <c r="AA49" s="212"/>
      <c r="AB49" s="74"/>
      <c r="AC49" s="74"/>
      <c r="AD49" s="74"/>
      <c r="AE49" s="74"/>
      <c r="AF49" s="74"/>
      <c r="AG49" s="74"/>
      <c r="AH49" s="74"/>
      <c r="AI49" s="74"/>
      <c r="AJ49" s="74"/>
      <c r="AK49" s="74"/>
      <c r="AL49" s="74"/>
      <c r="AM49" s="74"/>
      <c r="AN49" s="74"/>
      <c r="AO49" s="74"/>
      <c r="AP49" s="74"/>
      <c r="AQ49" s="74"/>
      <c r="AR49" s="74"/>
      <c r="AS49" s="74"/>
      <c r="AT49" s="74"/>
      <c r="AU49" s="74"/>
      <c r="AV49" s="74"/>
      <c r="AW49" s="74"/>
      <c r="AX49" s="74"/>
      <c r="AY49" s="74"/>
      <c r="AZ49" s="74"/>
      <c r="BA49" s="74"/>
      <c r="BB49" s="74"/>
      <c r="BC49" s="74"/>
      <c r="BD49" s="74"/>
      <c r="BE49" s="74"/>
      <c r="BF49" s="74"/>
      <c r="BG49" s="74"/>
      <c r="BH49" s="74"/>
      <c r="BI49" s="74"/>
      <c r="BJ49" s="74"/>
      <c r="BK49" s="74"/>
      <c r="BL49" s="74"/>
      <c r="BM49" s="74"/>
      <c r="BN49" s="74"/>
      <c r="BO49" s="74"/>
      <c r="BP49" s="74"/>
      <c r="BQ49" s="74"/>
      <c r="BR49" s="74"/>
      <c r="BS49" s="74"/>
      <c r="BT49" s="74"/>
      <c r="BU49" s="74"/>
      <c r="BV49" s="74"/>
      <c r="BW49" s="74"/>
      <c r="BX49" s="74"/>
      <c r="BY49" s="74"/>
      <c r="BZ49" s="74"/>
      <c r="CA49" s="74"/>
      <c r="CB49" s="74"/>
      <c r="CC49" s="74"/>
      <c r="CD49" s="74"/>
      <c r="CE49" s="74"/>
      <c r="CF49" s="74"/>
      <c r="CG49" s="74"/>
      <c r="CH49" s="74"/>
      <c r="CI49" s="74"/>
      <c r="CJ49" s="74"/>
    </row>
    <row r="50" spans="1:88" ht="5.15" customHeight="1" x14ac:dyDescent="0.25">
      <c r="B50" s="159"/>
      <c r="C50" s="149"/>
      <c r="D50" s="150"/>
      <c r="E50" s="154"/>
      <c r="F50" s="154"/>
      <c r="G50" s="153"/>
      <c r="H50" s="157"/>
      <c r="I50" s="157"/>
      <c r="J50" s="157"/>
      <c r="K50" s="157"/>
      <c r="L50" s="157"/>
      <c r="M50" s="157"/>
      <c r="N50" s="157"/>
      <c r="O50" s="157"/>
      <c r="P50" s="157"/>
      <c r="Q50" s="157"/>
      <c r="R50" s="157"/>
      <c r="S50" s="157"/>
      <c r="T50" s="157"/>
      <c r="U50" s="157"/>
      <c r="V50" s="157"/>
      <c r="W50" s="157"/>
      <c r="X50" s="157"/>
      <c r="Y50" s="157"/>
      <c r="Z50" s="159"/>
      <c r="AA50" s="159"/>
    </row>
    <row r="51" spans="1:88" ht="15" customHeight="1" x14ac:dyDescent="0.25">
      <c r="B51" s="159"/>
      <c r="C51" s="173" t="s">
        <v>210</v>
      </c>
      <c r="D51" s="174"/>
      <c r="E51" s="174"/>
      <c r="F51" s="175"/>
      <c r="G51" s="158"/>
      <c r="H51" s="158"/>
      <c r="I51" s="158"/>
      <c r="J51" s="158"/>
      <c r="K51" s="159"/>
      <c r="L51" s="159"/>
      <c r="M51" s="159"/>
      <c r="N51" s="159"/>
      <c r="O51" s="159"/>
      <c r="P51" s="159"/>
      <c r="Q51" s="159"/>
      <c r="R51" s="159"/>
      <c r="S51" s="159"/>
      <c r="T51" s="159"/>
      <c r="U51" s="159"/>
      <c r="V51" s="159"/>
      <c r="W51" s="159"/>
      <c r="X51" s="159"/>
      <c r="Y51" s="159"/>
      <c r="Z51" s="159"/>
      <c r="AA51" s="159"/>
    </row>
    <row r="52" spans="1:88" ht="15" customHeight="1" x14ac:dyDescent="0.25">
      <c r="B52" s="159"/>
      <c r="C52" s="176"/>
      <c r="D52" s="177"/>
      <c r="E52" s="177"/>
      <c r="F52" s="178"/>
      <c r="G52" s="158"/>
      <c r="H52" s="158"/>
      <c r="I52" s="158"/>
      <c r="J52" s="158"/>
      <c r="K52" s="159"/>
      <c r="L52" s="159"/>
      <c r="M52" s="159"/>
      <c r="N52" s="159"/>
      <c r="O52" s="159"/>
      <c r="P52" s="159"/>
      <c r="Q52" s="159"/>
      <c r="R52" s="159"/>
      <c r="S52" s="159"/>
      <c r="T52" s="159"/>
      <c r="U52" s="159"/>
      <c r="V52" s="159"/>
      <c r="W52" s="159"/>
      <c r="X52" s="159"/>
      <c r="Y52" s="159"/>
      <c r="Z52" s="159"/>
      <c r="AA52" s="159"/>
    </row>
    <row r="53" spans="1:88" ht="15" customHeight="1" x14ac:dyDescent="0.25">
      <c r="B53" s="159"/>
      <c r="C53" s="176"/>
      <c r="D53" s="177"/>
      <c r="E53" s="177"/>
      <c r="F53" s="178"/>
      <c r="G53" s="158"/>
      <c r="H53" s="158"/>
      <c r="I53" s="158"/>
      <c r="J53" s="158"/>
      <c r="K53" s="158"/>
      <c r="L53" s="158"/>
      <c r="M53" s="159"/>
      <c r="N53" s="159"/>
      <c r="O53" s="159"/>
      <c r="P53" s="159"/>
      <c r="Q53" s="159"/>
      <c r="R53" s="159"/>
      <c r="S53" s="159"/>
      <c r="T53" s="159"/>
      <c r="U53" s="159"/>
      <c r="V53" s="159"/>
      <c r="W53" s="159"/>
      <c r="X53" s="159"/>
      <c r="Y53" s="159"/>
      <c r="Z53" s="159"/>
      <c r="AA53" s="159"/>
    </row>
    <row r="54" spans="1:88" ht="77.150000000000006" customHeight="1" x14ac:dyDescent="0.25">
      <c r="B54" s="159"/>
      <c r="C54" s="179"/>
      <c r="D54" s="180"/>
      <c r="E54" s="180"/>
      <c r="F54" s="181"/>
      <c r="G54" s="158"/>
      <c r="H54" s="158"/>
      <c r="I54" s="158"/>
      <c r="J54" s="158"/>
      <c r="K54" s="159"/>
      <c r="L54" s="159"/>
      <c r="M54" s="159"/>
      <c r="N54" s="159"/>
      <c r="O54" s="159"/>
      <c r="P54" s="159"/>
      <c r="Q54" s="159"/>
      <c r="R54" s="159"/>
      <c r="S54" s="159"/>
      <c r="T54" s="159"/>
      <c r="U54" s="159"/>
      <c r="V54" s="159"/>
      <c r="W54" s="159"/>
      <c r="X54" s="159"/>
      <c r="Y54" s="159"/>
      <c r="Z54" s="159"/>
      <c r="AA54" s="159"/>
    </row>
    <row r="55" spans="1:88" ht="15" customHeight="1" x14ac:dyDescent="0.25">
      <c r="B55" s="159"/>
      <c r="C55" s="207"/>
      <c r="D55" s="207"/>
      <c r="E55" s="150"/>
      <c r="F55" s="150"/>
      <c r="G55" s="107"/>
      <c r="H55" s="209"/>
      <c r="I55" s="159"/>
      <c r="J55" s="159"/>
      <c r="K55" s="159"/>
      <c r="L55" s="159"/>
      <c r="M55" s="159"/>
      <c r="N55" s="159"/>
      <c r="O55" s="159"/>
      <c r="P55" s="159"/>
      <c r="Q55" s="159"/>
      <c r="R55" s="159"/>
      <c r="S55" s="159"/>
      <c r="T55" s="159"/>
      <c r="U55" s="159"/>
      <c r="V55" s="159"/>
      <c r="W55" s="159"/>
      <c r="X55" s="159"/>
      <c r="Y55" s="159"/>
      <c r="Z55" s="159"/>
      <c r="AA55" s="159"/>
    </row>
    <row r="56" spans="1:88" hidden="1" x14ac:dyDescent="0.2">
      <c r="C56" s="68"/>
      <c r="D56" s="68"/>
      <c r="E56" s="70"/>
      <c r="F56" s="70"/>
      <c r="G56" s="72"/>
      <c r="H56" s="71"/>
      <c r="I56" s="68"/>
      <c r="J56" s="68"/>
      <c r="K56" s="68"/>
      <c r="L56" s="68"/>
      <c r="M56" s="68"/>
      <c r="N56" s="68"/>
      <c r="O56" s="68"/>
      <c r="P56" s="68"/>
      <c r="Q56" s="68"/>
      <c r="R56" s="68"/>
      <c r="S56" s="68"/>
      <c r="T56" s="68"/>
      <c r="U56" s="68"/>
      <c r="V56" s="68"/>
      <c r="W56" s="68"/>
      <c r="X56" s="68"/>
      <c r="Y56" s="68"/>
    </row>
    <row r="57" spans="1:88" hidden="1" x14ac:dyDescent="0.2">
      <c r="C57" s="97" t="s">
        <v>36</v>
      </c>
      <c r="D57" s="98"/>
      <c r="E57" s="70"/>
      <c r="F57" s="70"/>
      <c r="G57" s="72"/>
      <c r="H57" s="71"/>
      <c r="I57" s="68"/>
      <c r="J57" s="68"/>
      <c r="K57" s="68"/>
      <c r="L57" s="68"/>
      <c r="M57" s="68"/>
      <c r="N57" s="68"/>
      <c r="O57" s="68"/>
      <c r="P57" s="68"/>
      <c r="Q57" s="68"/>
      <c r="R57" s="68"/>
      <c r="S57" s="68"/>
      <c r="T57" s="68"/>
      <c r="U57" s="68"/>
      <c r="V57" s="68"/>
      <c r="W57" s="68"/>
      <c r="X57" s="68"/>
      <c r="Y57" s="68"/>
    </row>
    <row r="58" spans="1:88" hidden="1" x14ac:dyDescent="0.2">
      <c r="C58" s="99" t="s">
        <v>37</v>
      </c>
      <c r="D58" s="98"/>
      <c r="E58" s="70"/>
      <c r="F58" s="70"/>
      <c r="G58" s="72"/>
      <c r="H58" s="71"/>
      <c r="I58" s="68"/>
      <c r="J58" s="68"/>
      <c r="K58" s="68"/>
      <c r="L58" s="68"/>
      <c r="M58" s="68"/>
      <c r="N58" s="68"/>
      <c r="O58" s="68"/>
      <c r="P58" s="68"/>
      <c r="Q58" s="68"/>
      <c r="R58" s="68"/>
      <c r="S58" s="68"/>
      <c r="T58" s="68"/>
      <c r="U58" s="68"/>
      <c r="V58" s="68"/>
      <c r="W58" s="68"/>
      <c r="X58" s="68"/>
      <c r="Y58" s="68"/>
      <c r="AC58" s="100" t="s">
        <v>38</v>
      </c>
      <c r="AD58" s="100" t="s">
        <v>39</v>
      </c>
      <c r="AE58" s="100" t="s">
        <v>13</v>
      </c>
      <c r="AF58" s="100" t="s">
        <v>14</v>
      </c>
      <c r="AG58" s="100" t="s">
        <v>15</v>
      </c>
      <c r="AH58" s="100" t="s">
        <v>40</v>
      </c>
      <c r="AI58" s="100" t="s">
        <v>41</v>
      </c>
      <c r="AJ58" s="100" t="s">
        <v>18</v>
      </c>
      <c r="AK58" s="100" t="s">
        <v>23</v>
      </c>
      <c r="AL58" s="100" t="s">
        <v>24</v>
      </c>
      <c r="AM58" s="100" t="s">
        <v>26</v>
      </c>
      <c r="AN58" s="100" t="s">
        <v>29</v>
      </c>
      <c r="AO58" s="100" t="s">
        <v>42</v>
      </c>
      <c r="AP58" s="100" t="s">
        <v>43</v>
      </c>
    </row>
    <row r="59" spans="1:88" hidden="1" x14ac:dyDescent="0.25">
      <c r="C59" s="99" t="s">
        <v>44</v>
      </c>
      <c r="D59" s="98"/>
      <c r="E59" s="70"/>
      <c r="F59" s="70"/>
      <c r="G59" s="72"/>
      <c r="H59" s="71"/>
      <c r="I59" s="68"/>
      <c r="J59" s="68"/>
      <c r="K59" s="68"/>
      <c r="L59" s="68"/>
      <c r="M59" s="68"/>
      <c r="N59" s="68"/>
      <c r="O59" s="68"/>
      <c r="P59" s="68"/>
      <c r="Q59" s="68"/>
      <c r="R59" s="68"/>
      <c r="S59" s="68"/>
      <c r="T59" s="68"/>
      <c r="U59" s="68"/>
      <c r="V59" s="68"/>
      <c r="W59" s="68"/>
      <c r="X59" s="68"/>
      <c r="Y59" s="68"/>
      <c r="AC59" s="93">
        <v>1</v>
      </c>
      <c r="AD59" s="95">
        <f>$F$13/4</f>
        <v>625</v>
      </c>
      <c r="AE59" s="92">
        <f>IF($E$19&gt;=$AC59,$F$19,0)</f>
        <v>116.75</v>
      </c>
      <c r="AF59" s="92">
        <f>IF($E$20&gt;=$AC59,$F$20,0)</f>
        <v>0</v>
      </c>
      <c r="AG59" s="92">
        <f>IF($E$21&gt;=$AC59,$F$21,0)</f>
        <v>84.78</v>
      </c>
      <c r="AH59" s="92">
        <f>IF($E$22&gt;=$AC59,$F$22,0)</f>
        <v>0</v>
      </c>
      <c r="AI59" s="92">
        <f>IF($E$23&gt;=$AC59,$F$23,0)</f>
        <v>0</v>
      </c>
      <c r="AJ59" s="92">
        <f>IF($E$24&gt;=$AC59,$F$24,0)</f>
        <v>0</v>
      </c>
      <c r="AK59" s="92">
        <f>IF($E$31&gt;=$AC59,$F$31,0)</f>
        <v>0</v>
      </c>
      <c r="AL59" s="92">
        <f>IF($E$32&gt;=$AC59,$F$32,0)</f>
        <v>0</v>
      </c>
      <c r="AM59" s="92">
        <f t="shared" ref="AM59:AM90" si="0">IF(AC59&gt;$D$33+$E$33,0,IF(AC59&lt;$D$33,0,$F$33))/4</f>
        <v>0</v>
      </c>
      <c r="AN59" s="96">
        <f>F41</f>
        <v>5000</v>
      </c>
      <c r="AO59" s="94">
        <f>AN59+SUM(AE59:AM59)-AD59</f>
        <v>4576.53</v>
      </c>
      <c r="AP59" s="92" cm="1">
        <f t="array" ref="AP59">ROW(INDEX(AO59:AO558,MATCH(TRUE,AO59:AO475&lt;0,0)))-58</f>
        <v>12</v>
      </c>
    </row>
    <row r="60" spans="1:88" hidden="1" x14ac:dyDescent="0.35">
      <c r="C60" s="99" t="s">
        <v>45</v>
      </c>
      <c r="D60" s="98"/>
      <c r="E60" s="70"/>
      <c r="F60" s="70"/>
      <c r="G60" s="72"/>
      <c r="H60" s="71"/>
      <c r="I60" s="68"/>
      <c r="J60" s="90"/>
      <c r="K60" s="68"/>
      <c r="L60" s="68"/>
      <c r="M60" s="91"/>
      <c r="N60" s="68"/>
      <c r="O60" s="68"/>
      <c r="P60" s="68"/>
      <c r="Q60" s="68"/>
      <c r="R60" s="68"/>
      <c r="S60" s="68"/>
      <c r="T60" s="68"/>
      <c r="U60" s="68"/>
      <c r="V60" s="68"/>
      <c r="W60" s="68"/>
      <c r="X60" s="68"/>
      <c r="Y60" s="68"/>
      <c r="AC60" s="93">
        <v>2</v>
      </c>
      <c r="AD60" s="95">
        <f t="shared" ref="AD60:AD123" si="1">$F$13/4</f>
        <v>625</v>
      </c>
      <c r="AE60" s="92">
        <f t="shared" ref="AE60:AE123" si="2">IF($E$19&gt;=$AC60,$F$19,0)</f>
        <v>116.75</v>
      </c>
      <c r="AF60" s="92">
        <f t="shared" ref="AF60:AF123" si="3">IF($E$20&gt;=$AC60,$F$20,0)</f>
        <v>0</v>
      </c>
      <c r="AG60" s="92">
        <f t="shared" ref="AG60:AG123" si="4">IF($E$21&gt;=$AC60,$F$21,0)</f>
        <v>84.78</v>
      </c>
      <c r="AH60" s="92">
        <f t="shared" ref="AH60:AH123" si="5">IF($E$22&gt;=$AC60,$F$22,0)</f>
        <v>0</v>
      </c>
      <c r="AI60" s="92">
        <f t="shared" ref="AI60:AI123" si="6">IF($E$23&gt;=$AC60,$F$23,0)</f>
        <v>0</v>
      </c>
      <c r="AJ60" s="92">
        <f t="shared" ref="AJ60:AJ123" si="7">IF($E$24&gt;=$AC60,$F$24,0)</f>
        <v>0</v>
      </c>
      <c r="AK60" s="92">
        <f t="shared" ref="AK60:AK123" si="8">IF($E$31&gt;=$AC60,$F$31,0)</f>
        <v>0</v>
      </c>
      <c r="AL60" s="92">
        <f t="shared" ref="AL60:AL123" si="9">IF($E$32&gt;=$AC60,$F$32,0)</f>
        <v>0</v>
      </c>
      <c r="AM60" s="92">
        <f t="shared" si="0"/>
        <v>0</v>
      </c>
      <c r="AN60" s="96">
        <f>AO59</f>
        <v>4576.53</v>
      </c>
      <c r="AO60" s="94">
        <f>AN60+SUM(AE60:AM60)-AD60</f>
        <v>4153.0599999999995</v>
      </c>
    </row>
    <row r="61" spans="1:88" hidden="1" x14ac:dyDescent="0.35">
      <c r="C61" s="99" t="s">
        <v>46</v>
      </c>
      <c r="D61" s="98"/>
      <c r="E61" s="70"/>
      <c r="F61" s="70"/>
      <c r="G61" s="72"/>
      <c r="H61" s="71"/>
      <c r="I61" s="68"/>
      <c r="J61" s="90"/>
      <c r="K61" s="68"/>
      <c r="L61" s="68"/>
      <c r="M61" s="91"/>
      <c r="N61" s="68"/>
      <c r="O61" s="68"/>
      <c r="P61" s="68"/>
      <c r="Q61" s="68"/>
      <c r="R61" s="68"/>
      <c r="S61" s="68"/>
      <c r="T61" s="68"/>
      <c r="U61" s="68"/>
      <c r="V61" s="68"/>
      <c r="W61" s="68"/>
      <c r="X61" s="68"/>
      <c r="Y61" s="68"/>
      <c r="AC61" s="93">
        <v>3</v>
      </c>
      <c r="AD61" s="95">
        <f t="shared" si="1"/>
        <v>625</v>
      </c>
      <c r="AE61" s="92">
        <f t="shared" si="2"/>
        <v>116.75</v>
      </c>
      <c r="AF61" s="92">
        <f t="shared" si="3"/>
        <v>0</v>
      </c>
      <c r="AG61" s="92">
        <f t="shared" si="4"/>
        <v>84.78</v>
      </c>
      <c r="AH61" s="92">
        <f t="shared" si="5"/>
        <v>0</v>
      </c>
      <c r="AI61" s="92">
        <f t="shared" si="6"/>
        <v>0</v>
      </c>
      <c r="AJ61" s="92">
        <f t="shared" si="7"/>
        <v>0</v>
      </c>
      <c r="AK61" s="92">
        <f t="shared" si="8"/>
        <v>0</v>
      </c>
      <c r="AL61" s="92">
        <f t="shared" si="9"/>
        <v>0</v>
      </c>
      <c r="AM61" s="92">
        <f t="shared" si="0"/>
        <v>0</v>
      </c>
      <c r="AN61" s="96">
        <f t="shared" ref="AN61:AN124" si="10">AO60</f>
        <v>4153.0599999999995</v>
      </c>
      <c r="AO61" s="94">
        <f t="shared" ref="AO61:AO124" si="11">AN61+SUM(AE61:AM61)-AD61</f>
        <v>3729.5899999999992</v>
      </c>
    </row>
    <row r="62" spans="1:88" hidden="1" x14ac:dyDescent="0.35">
      <c r="C62" s="98"/>
      <c r="D62" s="98"/>
      <c r="E62" s="70"/>
      <c r="F62" s="70"/>
      <c r="G62" s="72"/>
      <c r="H62" s="71"/>
      <c r="I62" s="68"/>
      <c r="J62" s="90"/>
      <c r="K62" s="68"/>
      <c r="L62" s="68"/>
      <c r="M62" s="91"/>
      <c r="N62" s="68"/>
      <c r="O62" s="68"/>
      <c r="P62" s="68"/>
      <c r="Q62" s="68"/>
      <c r="R62" s="68"/>
      <c r="S62" s="68"/>
      <c r="T62" s="68"/>
      <c r="U62" s="68"/>
      <c r="V62" s="68"/>
      <c r="W62" s="68"/>
      <c r="X62" s="68"/>
      <c r="Y62" s="68"/>
      <c r="AC62" s="93">
        <v>4</v>
      </c>
      <c r="AD62" s="95">
        <f t="shared" si="1"/>
        <v>625</v>
      </c>
      <c r="AE62" s="92">
        <f t="shared" si="2"/>
        <v>116.75</v>
      </c>
      <c r="AF62" s="92">
        <f t="shared" si="3"/>
        <v>0</v>
      </c>
      <c r="AG62" s="92">
        <f t="shared" si="4"/>
        <v>84.78</v>
      </c>
      <c r="AH62" s="92">
        <f t="shared" si="5"/>
        <v>0</v>
      </c>
      <c r="AI62" s="92">
        <f t="shared" si="6"/>
        <v>0</v>
      </c>
      <c r="AJ62" s="92">
        <f t="shared" si="7"/>
        <v>0</v>
      </c>
      <c r="AK62" s="92">
        <f t="shared" si="8"/>
        <v>0</v>
      </c>
      <c r="AL62" s="92">
        <f t="shared" si="9"/>
        <v>0</v>
      </c>
      <c r="AM62" s="92">
        <f t="shared" si="0"/>
        <v>0</v>
      </c>
      <c r="AN62" s="96">
        <f t="shared" si="10"/>
        <v>3729.5899999999992</v>
      </c>
      <c r="AO62" s="94">
        <f t="shared" si="11"/>
        <v>3306.1199999999994</v>
      </c>
    </row>
    <row r="63" spans="1:88" hidden="1" x14ac:dyDescent="0.35">
      <c r="C63" s="98"/>
      <c r="D63" s="98"/>
      <c r="E63" s="70"/>
      <c r="F63" s="70"/>
      <c r="G63" s="72"/>
      <c r="H63" s="71"/>
      <c r="I63" s="68"/>
      <c r="J63" s="90"/>
      <c r="K63" s="68"/>
      <c r="L63" s="68"/>
      <c r="M63" s="91"/>
      <c r="N63" s="68"/>
      <c r="O63" s="68"/>
      <c r="P63" s="68"/>
      <c r="Q63" s="68"/>
      <c r="R63" s="68"/>
      <c r="S63" s="68"/>
      <c r="T63" s="68"/>
      <c r="U63" s="68"/>
      <c r="V63" s="68"/>
      <c r="W63" s="68"/>
      <c r="X63" s="68"/>
      <c r="Y63" s="68"/>
      <c r="AC63" s="93">
        <v>5</v>
      </c>
      <c r="AD63" s="95">
        <f t="shared" si="1"/>
        <v>625</v>
      </c>
      <c r="AE63" s="92">
        <f t="shared" si="2"/>
        <v>116.75</v>
      </c>
      <c r="AF63" s="92">
        <f t="shared" si="3"/>
        <v>0</v>
      </c>
      <c r="AG63" s="92">
        <f t="shared" si="4"/>
        <v>84.78</v>
      </c>
      <c r="AH63" s="92">
        <f t="shared" si="5"/>
        <v>0</v>
      </c>
      <c r="AI63" s="92">
        <f t="shared" si="6"/>
        <v>0</v>
      </c>
      <c r="AJ63" s="92">
        <f t="shared" si="7"/>
        <v>0</v>
      </c>
      <c r="AK63" s="92">
        <f t="shared" si="8"/>
        <v>0</v>
      </c>
      <c r="AL63" s="92">
        <f t="shared" si="9"/>
        <v>0</v>
      </c>
      <c r="AM63" s="92">
        <f t="shared" si="0"/>
        <v>0</v>
      </c>
      <c r="AN63" s="96">
        <f t="shared" si="10"/>
        <v>3306.1199999999994</v>
      </c>
      <c r="AO63" s="94">
        <f t="shared" si="11"/>
        <v>2882.6499999999996</v>
      </c>
    </row>
    <row r="64" spans="1:88" hidden="1" x14ac:dyDescent="0.35">
      <c r="C64" s="69"/>
      <c r="D64" s="69"/>
      <c r="E64" s="70"/>
      <c r="F64" s="70"/>
      <c r="G64" s="72"/>
      <c r="H64" s="71"/>
      <c r="I64" s="68"/>
      <c r="J64" s="90"/>
      <c r="K64" s="68"/>
      <c r="L64" s="68"/>
      <c r="M64" s="91"/>
      <c r="N64" s="68"/>
      <c r="O64" s="68"/>
      <c r="P64" s="68"/>
      <c r="Q64" s="68"/>
      <c r="R64" s="68"/>
      <c r="S64" s="68"/>
      <c r="T64" s="68"/>
      <c r="U64" s="68"/>
      <c r="V64" s="68"/>
      <c r="W64" s="68"/>
      <c r="X64" s="68"/>
      <c r="Y64" s="68"/>
      <c r="AC64" s="93">
        <v>6</v>
      </c>
      <c r="AD64" s="95">
        <f t="shared" si="1"/>
        <v>625</v>
      </c>
      <c r="AE64" s="92">
        <f t="shared" si="2"/>
        <v>116.75</v>
      </c>
      <c r="AF64" s="92">
        <f t="shared" si="3"/>
        <v>0</v>
      </c>
      <c r="AG64" s="92">
        <f t="shared" si="4"/>
        <v>84.78</v>
      </c>
      <c r="AH64" s="92">
        <f t="shared" si="5"/>
        <v>0</v>
      </c>
      <c r="AI64" s="92">
        <f t="shared" si="6"/>
        <v>0</v>
      </c>
      <c r="AJ64" s="92">
        <f t="shared" si="7"/>
        <v>0</v>
      </c>
      <c r="AK64" s="92">
        <f t="shared" si="8"/>
        <v>0</v>
      </c>
      <c r="AL64" s="92">
        <f t="shared" si="9"/>
        <v>0</v>
      </c>
      <c r="AM64" s="92">
        <f t="shared" si="0"/>
        <v>0</v>
      </c>
      <c r="AN64" s="96">
        <f t="shared" si="10"/>
        <v>2882.6499999999996</v>
      </c>
      <c r="AO64" s="94">
        <f t="shared" si="11"/>
        <v>2459.1799999999998</v>
      </c>
    </row>
    <row r="65" spans="3:41" hidden="1" x14ac:dyDescent="0.35">
      <c r="C65" s="69"/>
      <c r="D65" s="69"/>
      <c r="E65" s="70"/>
      <c r="F65" s="70"/>
      <c r="G65" s="72"/>
      <c r="H65" s="71"/>
      <c r="I65" s="68"/>
      <c r="J65" s="90"/>
      <c r="K65" s="68"/>
      <c r="L65" s="68"/>
      <c r="M65" s="91"/>
      <c r="N65" s="68"/>
      <c r="O65" s="68"/>
      <c r="P65" s="68"/>
      <c r="Q65" s="68"/>
      <c r="R65" s="68"/>
      <c r="S65" s="68"/>
      <c r="T65" s="68"/>
      <c r="U65" s="68"/>
      <c r="V65" s="68"/>
      <c r="W65" s="68"/>
      <c r="X65" s="68"/>
      <c r="Y65" s="68"/>
      <c r="AC65" s="93">
        <v>7</v>
      </c>
      <c r="AD65" s="95">
        <f t="shared" si="1"/>
        <v>625</v>
      </c>
      <c r="AE65" s="92">
        <f t="shared" si="2"/>
        <v>116.75</v>
      </c>
      <c r="AF65" s="92">
        <f t="shared" si="3"/>
        <v>0</v>
      </c>
      <c r="AG65" s="92">
        <f t="shared" si="4"/>
        <v>84.78</v>
      </c>
      <c r="AH65" s="92">
        <f t="shared" si="5"/>
        <v>0</v>
      </c>
      <c r="AI65" s="92">
        <f t="shared" si="6"/>
        <v>0</v>
      </c>
      <c r="AJ65" s="92">
        <f t="shared" si="7"/>
        <v>0</v>
      </c>
      <c r="AK65" s="92">
        <f t="shared" si="8"/>
        <v>0</v>
      </c>
      <c r="AL65" s="92">
        <f t="shared" si="9"/>
        <v>0</v>
      </c>
      <c r="AM65" s="92">
        <f t="shared" si="0"/>
        <v>0</v>
      </c>
      <c r="AN65" s="96">
        <f t="shared" si="10"/>
        <v>2459.1799999999998</v>
      </c>
      <c r="AO65" s="94">
        <f t="shared" si="11"/>
        <v>2035.71</v>
      </c>
    </row>
    <row r="66" spans="3:41" hidden="1" x14ac:dyDescent="0.35">
      <c r="C66" s="38" t="s">
        <v>47</v>
      </c>
      <c r="D66" s="69"/>
      <c r="E66" s="70"/>
      <c r="F66" s="70"/>
      <c r="G66" s="72"/>
      <c r="H66" s="71"/>
      <c r="I66" s="68"/>
      <c r="J66" s="90"/>
      <c r="K66" s="68"/>
      <c r="L66" s="68"/>
      <c r="M66" s="68"/>
      <c r="N66" s="68"/>
      <c r="O66" s="68"/>
      <c r="P66" s="68"/>
      <c r="Q66" s="68"/>
      <c r="R66" s="68"/>
      <c r="S66" s="68"/>
      <c r="T66" s="68"/>
      <c r="U66" s="68"/>
      <c r="V66" s="68"/>
      <c r="W66" s="68"/>
      <c r="X66" s="68"/>
      <c r="Y66" s="68"/>
      <c r="AC66" s="93">
        <v>8</v>
      </c>
      <c r="AD66" s="95">
        <f t="shared" si="1"/>
        <v>625</v>
      </c>
      <c r="AE66" s="92">
        <f t="shared" si="2"/>
        <v>116.75</v>
      </c>
      <c r="AF66" s="92">
        <f t="shared" si="3"/>
        <v>0</v>
      </c>
      <c r="AG66" s="92">
        <f t="shared" si="4"/>
        <v>84.78</v>
      </c>
      <c r="AH66" s="92">
        <f t="shared" si="5"/>
        <v>0</v>
      </c>
      <c r="AI66" s="92">
        <f t="shared" si="6"/>
        <v>0</v>
      </c>
      <c r="AJ66" s="92">
        <f t="shared" si="7"/>
        <v>0</v>
      </c>
      <c r="AK66" s="92">
        <f t="shared" si="8"/>
        <v>0</v>
      </c>
      <c r="AL66" s="92">
        <f t="shared" si="9"/>
        <v>0</v>
      </c>
      <c r="AM66" s="92">
        <f t="shared" si="0"/>
        <v>0</v>
      </c>
      <c r="AN66" s="96">
        <f t="shared" si="10"/>
        <v>2035.71</v>
      </c>
      <c r="AO66" s="94">
        <f t="shared" si="11"/>
        <v>1612.2400000000002</v>
      </c>
    </row>
    <row r="67" spans="3:41" hidden="1" x14ac:dyDescent="0.35">
      <c r="C67" s="38" t="s">
        <v>48</v>
      </c>
      <c r="D67" s="69"/>
      <c r="E67" s="70"/>
      <c r="F67" s="70"/>
      <c r="G67" s="72"/>
      <c r="H67" s="71"/>
      <c r="I67" s="68"/>
      <c r="J67" s="90"/>
      <c r="K67" s="68"/>
      <c r="L67" s="68"/>
      <c r="M67" s="68"/>
      <c r="N67" s="68"/>
      <c r="O67" s="68"/>
      <c r="P67" s="68"/>
      <c r="Q67" s="68"/>
      <c r="R67" s="68"/>
      <c r="S67" s="68"/>
      <c r="T67" s="68"/>
      <c r="U67" s="68"/>
      <c r="V67" s="68"/>
      <c r="W67" s="68"/>
      <c r="X67" s="68"/>
      <c r="Y67" s="68"/>
      <c r="AC67" s="93">
        <v>9</v>
      </c>
      <c r="AD67" s="95">
        <f t="shared" si="1"/>
        <v>625</v>
      </c>
      <c r="AE67" s="92">
        <f t="shared" si="2"/>
        <v>116.75</v>
      </c>
      <c r="AF67" s="92">
        <f t="shared" si="3"/>
        <v>0</v>
      </c>
      <c r="AG67" s="92">
        <f t="shared" si="4"/>
        <v>84.78</v>
      </c>
      <c r="AH67" s="92">
        <f t="shared" si="5"/>
        <v>0</v>
      </c>
      <c r="AI67" s="92">
        <f t="shared" si="6"/>
        <v>0</v>
      </c>
      <c r="AJ67" s="92">
        <f t="shared" si="7"/>
        <v>0</v>
      </c>
      <c r="AK67" s="92">
        <f t="shared" si="8"/>
        <v>0</v>
      </c>
      <c r="AL67" s="92">
        <f t="shared" si="9"/>
        <v>0</v>
      </c>
      <c r="AM67" s="92">
        <f t="shared" si="0"/>
        <v>0</v>
      </c>
      <c r="AN67" s="96">
        <f t="shared" si="10"/>
        <v>1612.2400000000002</v>
      </c>
      <c r="AO67" s="94">
        <f t="shared" si="11"/>
        <v>1188.7700000000002</v>
      </c>
    </row>
    <row r="68" spans="3:41" hidden="1" x14ac:dyDescent="0.35">
      <c r="C68" s="101" t="s">
        <v>49</v>
      </c>
      <c r="D68" s="69"/>
      <c r="E68" s="70"/>
      <c r="F68" s="70"/>
      <c r="G68" s="72"/>
      <c r="H68" s="71"/>
      <c r="I68" s="68"/>
      <c r="J68" s="90"/>
      <c r="K68" s="68"/>
      <c r="L68" s="68"/>
      <c r="M68" s="68"/>
      <c r="N68" s="68"/>
      <c r="O68" s="68"/>
      <c r="P68" s="68"/>
      <c r="Q68" s="68"/>
      <c r="R68" s="68"/>
      <c r="S68" s="68"/>
      <c r="T68" s="68"/>
      <c r="U68" s="68"/>
      <c r="V68" s="68"/>
      <c r="W68" s="68"/>
      <c r="X68" s="68"/>
      <c r="Y68" s="68"/>
      <c r="AC68" s="93">
        <v>10</v>
      </c>
      <c r="AD68" s="95">
        <f t="shared" si="1"/>
        <v>625</v>
      </c>
      <c r="AE68" s="92">
        <f t="shared" si="2"/>
        <v>116.75</v>
      </c>
      <c r="AF68" s="92">
        <f t="shared" si="3"/>
        <v>0</v>
      </c>
      <c r="AG68" s="92">
        <f t="shared" si="4"/>
        <v>84.78</v>
      </c>
      <c r="AH68" s="92">
        <f t="shared" si="5"/>
        <v>0</v>
      </c>
      <c r="AI68" s="92">
        <f t="shared" si="6"/>
        <v>0</v>
      </c>
      <c r="AJ68" s="92">
        <f t="shared" si="7"/>
        <v>0</v>
      </c>
      <c r="AK68" s="92">
        <f t="shared" si="8"/>
        <v>0</v>
      </c>
      <c r="AL68" s="92">
        <f t="shared" si="9"/>
        <v>0</v>
      </c>
      <c r="AM68" s="92">
        <f t="shared" si="0"/>
        <v>0</v>
      </c>
      <c r="AN68" s="96">
        <f t="shared" si="10"/>
        <v>1188.7700000000002</v>
      </c>
      <c r="AO68" s="94">
        <f t="shared" si="11"/>
        <v>765.30000000000018</v>
      </c>
    </row>
    <row r="69" spans="3:41" hidden="1" x14ac:dyDescent="0.35">
      <c r="C69" s="69"/>
      <c r="D69" s="69"/>
      <c r="E69" s="70"/>
      <c r="F69" s="70"/>
      <c r="G69" s="72"/>
      <c r="H69" s="71"/>
      <c r="I69" s="68"/>
      <c r="J69" s="90"/>
      <c r="K69" s="68"/>
      <c r="L69" s="68"/>
      <c r="M69" s="68"/>
      <c r="N69" s="68"/>
      <c r="O69" s="68"/>
      <c r="P69" s="68"/>
      <c r="Q69" s="68"/>
      <c r="R69" s="68"/>
      <c r="S69" s="68"/>
      <c r="T69" s="68"/>
      <c r="U69" s="68"/>
      <c r="V69" s="68"/>
      <c r="W69" s="68"/>
      <c r="X69" s="68"/>
      <c r="Y69" s="68"/>
      <c r="AC69" s="93">
        <v>11</v>
      </c>
      <c r="AD69" s="95">
        <f t="shared" si="1"/>
        <v>625</v>
      </c>
      <c r="AE69" s="92">
        <f t="shared" si="2"/>
        <v>116.75</v>
      </c>
      <c r="AF69" s="92">
        <f t="shared" si="3"/>
        <v>0</v>
      </c>
      <c r="AG69" s="92">
        <f t="shared" si="4"/>
        <v>84.78</v>
      </c>
      <c r="AH69" s="92">
        <f t="shared" si="5"/>
        <v>0</v>
      </c>
      <c r="AI69" s="92">
        <f t="shared" si="6"/>
        <v>0</v>
      </c>
      <c r="AJ69" s="92">
        <f t="shared" si="7"/>
        <v>0</v>
      </c>
      <c r="AK69" s="92">
        <f t="shared" si="8"/>
        <v>0</v>
      </c>
      <c r="AL69" s="92">
        <f t="shared" si="9"/>
        <v>0</v>
      </c>
      <c r="AM69" s="92">
        <f t="shared" si="0"/>
        <v>0</v>
      </c>
      <c r="AN69" s="96">
        <f t="shared" si="10"/>
        <v>765.30000000000018</v>
      </c>
      <c r="AO69" s="94">
        <f t="shared" si="11"/>
        <v>341.83000000000015</v>
      </c>
    </row>
    <row r="70" spans="3:41" hidden="1" x14ac:dyDescent="0.35">
      <c r="C70" s="69"/>
      <c r="D70" s="69"/>
      <c r="E70" s="70"/>
      <c r="F70" s="70"/>
      <c r="G70" s="72"/>
      <c r="H70" s="71"/>
      <c r="I70" s="68"/>
      <c r="J70" s="90"/>
      <c r="K70" s="68"/>
      <c r="L70" s="68"/>
      <c r="M70" s="68"/>
      <c r="N70" s="68"/>
      <c r="O70" s="68"/>
      <c r="P70" s="68"/>
      <c r="Q70" s="68"/>
      <c r="R70" s="68"/>
      <c r="S70" s="68"/>
      <c r="T70" s="68"/>
      <c r="U70" s="68"/>
      <c r="V70" s="68"/>
      <c r="W70" s="68"/>
      <c r="X70" s="68"/>
      <c r="Y70" s="68"/>
      <c r="AC70" s="93">
        <v>12</v>
      </c>
      <c r="AD70" s="95">
        <f t="shared" si="1"/>
        <v>625</v>
      </c>
      <c r="AE70" s="92">
        <f t="shared" si="2"/>
        <v>116.75</v>
      </c>
      <c r="AF70" s="92">
        <f t="shared" si="3"/>
        <v>0</v>
      </c>
      <c r="AG70" s="92">
        <f t="shared" si="4"/>
        <v>84.78</v>
      </c>
      <c r="AH70" s="92">
        <f t="shared" si="5"/>
        <v>0</v>
      </c>
      <c r="AI70" s="92">
        <f t="shared" si="6"/>
        <v>0</v>
      </c>
      <c r="AJ70" s="92">
        <f t="shared" si="7"/>
        <v>0</v>
      </c>
      <c r="AK70" s="92">
        <f t="shared" si="8"/>
        <v>0</v>
      </c>
      <c r="AL70" s="92">
        <f t="shared" si="9"/>
        <v>0</v>
      </c>
      <c r="AM70" s="92">
        <f t="shared" si="0"/>
        <v>0</v>
      </c>
      <c r="AN70" s="96">
        <f t="shared" si="10"/>
        <v>341.83000000000015</v>
      </c>
      <c r="AO70" s="94">
        <f t="shared" si="11"/>
        <v>-81.639999999999873</v>
      </c>
    </row>
    <row r="71" spans="3:41" hidden="1" x14ac:dyDescent="0.35">
      <c r="C71" s="69"/>
      <c r="D71" s="69"/>
      <c r="E71" s="70"/>
      <c r="F71" s="70"/>
      <c r="G71" s="72"/>
      <c r="H71" s="71"/>
      <c r="I71" s="68"/>
      <c r="J71" s="90"/>
      <c r="K71" s="68"/>
      <c r="L71" s="68"/>
      <c r="M71" s="68"/>
      <c r="N71" s="68"/>
      <c r="O71" s="68"/>
      <c r="P71" s="68"/>
      <c r="Q71" s="68"/>
      <c r="R71" s="68"/>
      <c r="S71" s="68"/>
      <c r="T71" s="68"/>
      <c r="U71" s="68"/>
      <c r="V71" s="68"/>
      <c r="W71" s="68"/>
      <c r="X71" s="68"/>
      <c r="Y71" s="68"/>
      <c r="AC71" s="93">
        <v>13</v>
      </c>
      <c r="AD71" s="95">
        <f t="shared" si="1"/>
        <v>625</v>
      </c>
      <c r="AE71" s="92">
        <f t="shared" si="2"/>
        <v>116.75</v>
      </c>
      <c r="AF71" s="92">
        <f t="shared" si="3"/>
        <v>0</v>
      </c>
      <c r="AG71" s="92">
        <f t="shared" si="4"/>
        <v>84.78</v>
      </c>
      <c r="AH71" s="92">
        <f t="shared" si="5"/>
        <v>0</v>
      </c>
      <c r="AI71" s="92">
        <f t="shared" si="6"/>
        <v>0</v>
      </c>
      <c r="AJ71" s="92">
        <f t="shared" si="7"/>
        <v>0</v>
      </c>
      <c r="AK71" s="92">
        <f t="shared" si="8"/>
        <v>0</v>
      </c>
      <c r="AL71" s="92">
        <f t="shared" si="9"/>
        <v>0</v>
      </c>
      <c r="AM71" s="92">
        <f t="shared" si="0"/>
        <v>0</v>
      </c>
      <c r="AN71" s="96">
        <f t="shared" si="10"/>
        <v>-81.639999999999873</v>
      </c>
      <c r="AO71" s="94">
        <f t="shared" si="11"/>
        <v>-505.1099999999999</v>
      </c>
    </row>
    <row r="72" spans="3:41" hidden="1" x14ac:dyDescent="0.35">
      <c r="C72" s="69"/>
      <c r="D72" s="69"/>
      <c r="E72" s="70"/>
      <c r="F72" s="70"/>
      <c r="G72" s="72"/>
      <c r="H72" s="71"/>
      <c r="I72" s="68"/>
      <c r="J72" s="90"/>
      <c r="K72" s="68"/>
      <c r="L72" s="68"/>
      <c r="M72" s="68"/>
      <c r="N72" s="68"/>
      <c r="O72" s="68"/>
      <c r="P72" s="68"/>
      <c r="Q72" s="68"/>
      <c r="R72" s="68"/>
      <c r="S72" s="68"/>
      <c r="T72" s="68"/>
      <c r="U72" s="68"/>
      <c r="V72" s="68"/>
      <c r="W72" s="68"/>
      <c r="X72" s="68"/>
      <c r="Y72" s="68"/>
      <c r="AC72" s="93">
        <v>14</v>
      </c>
      <c r="AD72" s="95">
        <f t="shared" si="1"/>
        <v>625</v>
      </c>
      <c r="AE72" s="92">
        <f t="shared" si="2"/>
        <v>116.75</v>
      </c>
      <c r="AF72" s="92">
        <f t="shared" si="3"/>
        <v>0</v>
      </c>
      <c r="AG72" s="92">
        <f t="shared" si="4"/>
        <v>0</v>
      </c>
      <c r="AH72" s="92">
        <f t="shared" si="5"/>
        <v>0</v>
      </c>
      <c r="AI72" s="92">
        <f t="shared" si="6"/>
        <v>0</v>
      </c>
      <c r="AJ72" s="92">
        <f t="shared" si="7"/>
        <v>0</v>
      </c>
      <c r="AK72" s="92">
        <f t="shared" si="8"/>
        <v>0</v>
      </c>
      <c r="AL72" s="92">
        <f t="shared" si="9"/>
        <v>0</v>
      </c>
      <c r="AM72" s="92">
        <f t="shared" si="0"/>
        <v>0</v>
      </c>
      <c r="AN72" s="96">
        <f t="shared" si="10"/>
        <v>-505.1099999999999</v>
      </c>
      <c r="AO72" s="94">
        <f t="shared" si="11"/>
        <v>-1013.3599999999999</v>
      </c>
    </row>
    <row r="73" spans="3:41" hidden="1" x14ac:dyDescent="0.35">
      <c r="C73" s="69"/>
      <c r="D73" s="69"/>
      <c r="E73" s="70"/>
      <c r="F73" s="70"/>
      <c r="G73" s="72"/>
      <c r="H73" s="71"/>
      <c r="I73" s="68"/>
      <c r="J73" s="90"/>
      <c r="K73" s="68"/>
      <c r="L73" s="68"/>
      <c r="M73" s="68"/>
      <c r="N73" s="68"/>
      <c r="O73" s="68"/>
      <c r="P73" s="68"/>
      <c r="Q73" s="68"/>
      <c r="R73" s="68"/>
      <c r="S73" s="68"/>
      <c r="T73" s="68"/>
      <c r="U73" s="68"/>
      <c r="V73" s="68"/>
      <c r="W73" s="68"/>
      <c r="X73" s="68"/>
      <c r="Y73" s="68"/>
      <c r="AC73" s="93">
        <v>15</v>
      </c>
      <c r="AD73" s="95">
        <f t="shared" si="1"/>
        <v>625</v>
      </c>
      <c r="AE73" s="92">
        <f t="shared" si="2"/>
        <v>116.75</v>
      </c>
      <c r="AF73" s="92">
        <f t="shared" si="3"/>
        <v>0</v>
      </c>
      <c r="AG73" s="92">
        <f t="shared" si="4"/>
        <v>0</v>
      </c>
      <c r="AH73" s="92">
        <f t="shared" si="5"/>
        <v>0</v>
      </c>
      <c r="AI73" s="92">
        <f t="shared" si="6"/>
        <v>0</v>
      </c>
      <c r="AJ73" s="92">
        <f t="shared" si="7"/>
        <v>0</v>
      </c>
      <c r="AK73" s="92">
        <f t="shared" si="8"/>
        <v>0</v>
      </c>
      <c r="AL73" s="92">
        <f t="shared" si="9"/>
        <v>0</v>
      </c>
      <c r="AM73" s="92">
        <f t="shared" si="0"/>
        <v>0</v>
      </c>
      <c r="AN73" s="96">
        <f t="shared" si="10"/>
        <v>-1013.3599999999999</v>
      </c>
      <c r="AO73" s="94">
        <f t="shared" si="11"/>
        <v>-1521.61</v>
      </c>
    </row>
    <row r="74" spans="3:41" hidden="1" x14ac:dyDescent="0.35">
      <c r="C74" s="69"/>
      <c r="D74" s="69"/>
      <c r="E74" s="70"/>
      <c r="F74" s="70"/>
      <c r="G74" s="72"/>
      <c r="H74" s="71"/>
      <c r="I74" s="68"/>
      <c r="J74" s="90"/>
      <c r="K74" s="68"/>
      <c r="L74" s="68"/>
      <c r="M74" s="68"/>
      <c r="N74" s="68"/>
      <c r="O74" s="68"/>
      <c r="P74" s="68"/>
      <c r="Q74" s="68"/>
      <c r="R74" s="68"/>
      <c r="S74" s="68"/>
      <c r="T74" s="68"/>
      <c r="U74" s="68"/>
      <c r="V74" s="68"/>
      <c r="W74" s="68"/>
      <c r="X74" s="68"/>
      <c r="Y74" s="68"/>
      <c r="AC74" s="93">
        <v>16</v>
      </c>
      <c r="AD74" s="95">
        <f t="shared" si="1"/>
        <v>625</v>
      </c>
      <c r="AE74" s="92">
        <f t="shared" si="2"/>
        <v>116.75</v>
      </c>
      <c r="AF74" s="92">
        <f t="shared" si="3"/>
        <v>0</v>
      </c>
      <c r="AG74" s="92">
        <f t="shared" si="4"/>
        <v>0</v>
      </c>
      <c r="AH74" s="92">
        <f t="shared" si="5"/>
        <v>0</v>
      </c>
      <c r="AI74" s="92">
        <f t="shared" si="6"/>
        <v>0</v>
      </c>
      <c r="AJ74" s="92">
        <f t="shared" si="7"/>
        <v>0</v>
      </c>
      <c r="AK74" s="92">
        <f t="shared" si="8"/>
        <v>0</v>
      </c>
      <c r="AL74" s="92">
        <f t="shared" si="9"/>
        <v>0</v>
      </c>
      <c r="AM74" s="92">
        <f t="shared" si="0"/>
        <v>0</v>
      </c>
      <c r="AN74" s="96">
        <f t="shared" si="10"/>
        <v>-1521.61</v>
      </c>
      <c r="AO74" s="94">
        <f t="shared" si="11"/>
        <v>-2029.86</v>
      </c>
    </row>
    <row r="75" spans="3:41" hidden="1" x14ac:dyDescent="0.35">
      <c r="C75" s="69"/>
      <c r="D75" s="69"/>
      <c r="E75" s="70"/>
      <c r="F75" s="70"/>
      <c r="G75" s="72"/>
      <c r="H75" s="71"/>
      <c r="I75" s="68"/>
      <c r="J75" s="90"/>
      <c r="K75" s="68"/>
      <c r="L75" s="68"/>
      <c r="M75" s="68"/>
      <c r="N75" s="68"/>
      <c r="O75" s="68"/>
      <c r="P75" s="68"/>
      <c r="Q75" s="68"/>
      <c r="R75" s="68"/>
      <c r="S75" s="68"/>
      <c r="T75" s="68"/>
      <c r="U75" s="68"/>
      <c r="V75" s="68"/>
      <c r="W75" s="68"/>
      <c r="X75" s="68"/>
      <c r="Y75" s="68"/>
      <c r="AC75" s="93">
        <v>17</v>
      </c>
      <c r="AD75" s="95">
        <f t="shared" si="1"/>
        <v>625</v>
      </c>
      <c r="AE75" s="92">
        <f t="shared" si="2"/>
        <v>116.75</v>
      </c>
      <c r="AF75" s="92">
        <f t="shared" si="3"/>
        <v>0</v>
      </c>
      <c r="AG75" s="92">
        <f t="shared" si="4"/>
        <v>0</v>
      </c>
      <c r="AH75" s="92">
        <f t="shared" si="5"/>
        <v>0</v>
      </c>
      <c r="AI75" s="92">
        <f t="shared" si="6"/>
        <v>0</v>
      </c>
      <c r="AJ75" s="92">
        <f t="shared" si="7"/>
        <v>0</v>
      </c>
      <c r="AK75" s="92">
        <f t="shared" si="8"/>
        <v>0</v>
      </c>
      <c r="AL75" s="92">
        <f t="shared" si="9"/>
        <v>0</v>
      </c>
      <c r="AM75" s="92">
        <f t="shared" si="0"/>
        <v>0</v>
      </c>
      <c r="AN75" s="96">
        <f t="shared" si="10"/>
        <v>-2029.86</v>
      </c>
      <c r="AO75" s="94">
        <f t="shared" si="11"/>
        <v>-2538.1099999999997</v>
      </c>
    </row>
    <row r="76" spans="3:41" hidden="1" x14ac:dyDescent="0.35">
      <c r="C76" s="69"/>
      <c r="D76" s="69"/>
      <c r="E76" s="70"/>
      <c r="F76" s="70"/>
      <c r="G76" s="72"/>
      <c r="H76" s="71"/>
      <c r="I76" s="68"/>
      <c r="J76" s="90"/>
      <c r="K76" s="68"/>
      <c r="L76" s="68"/>
      <c r="M76" s="68"/>
      <c r="N76" s="68"/>
      <c r="O76" s="68"/>
      <c r="P76" s="68"/>
      <c r="Q76" s="68"/>
      <c r="R76" s="68"/>
      <c r="S76" s="68"/>
      <c r="T76" s="68"/>
      <c r="U76" s="68"/>
      <c r="V76" s="68"/>
      <c r="W76" s="68"/>
      <c r="X76" s="68"/>
      <c r="Y76" s="68"/>
      <c r="AC76" s="93">
        <v>18</v>
      </c>
      <c r="AD76" s="95">
        <f t="shared" si="1"/>
        <v>625</v>
      </c>
      <c r="AE76" s="92">
        <f t="shared" si="2"/>
        <v>116.75</v>
      </c>
      <c r="AF76" s="92">
        <f t="shared" si="3"/>
        <v>0</v>
      </c>
      <c r="AG76" s="92">
        <f t="shared" si="4"/>
        <v>0</v>
      </c>
      <c r="AH76" s="92">
        <f t="shared" si="5"/>
        <v>0</v>
      </c>
      <c r="AI76" s="92">
        <f t="shared" si="6"/>
        <v>0</v>
      </c>
      <c r="AJ76" s="92">
        <f t="shared" si="7"/>
        <v>0</v>
      </c>
      <c r="AK76" s="92">
        <f t="shared" si="8"/>
        <v>0</v>
      </c>
      <c r="AL76" s="92">
        <f t="shared" si="9"/>
        <v>0</v>
      </c>
      <c r="AM76" s="92">
        <f t="shared" si="0"/>
        <v>0</v>
      </c>
      <c r="AN76" s="96">
        <f t="shared" si="10"/>
        <v>-2538.1099999999997</v>
      </c>
      <c r="AO76" s="94">
        <f t="shared" si="11"/>
        <v>-3046.3599999999997</v>
      </c>
    </row>
    <row r="77" spans="3:41" hidden="1" x14ac:dyDescent="0.35">
      <c r="C77" s="69"/>
      <c r="D77" s="69"/>
      <c r="E77" s="70"/>
      <c r="F77" s="70"/>
      <c r="G77" s="72"/>
      <c r="H77" s="71"/>
      <c r="I77" s="68"/>
      <c r="J77" s="90"/>
      <c r="K77" s="68"/>
      <c r="L77" s="68"/>
      <c r="M77" s="68"/>
      <c r="N77" s="68"/>
      <c r="O77" s="68"/>
      <c r="P77" s="68"/>
      <c r="Q77" s="68"/>
      <c r="R77" s="68"/>
      <c r="S77" s="68"/>
      <c r="T77" s="68"/>
      <c r="U77" s="68"/>
      <c r="V77" s="68"/>
      <c r="W77" s="68"/>
      <c r="X77" s="68"/>
      <c r="Y77" s="68"/>
      <c r="AC77" s="93">
        <v>19</v>
      </c>
      <c r="AD77" s="95">
        <f t="shared" si="1"/>
        <v>625</v>
      </c>
      <c r="AE77" s="92">
        <f t="shared" si="2"/>
        <v>116.75</v>
      </c>
      <c r="AF77" s="92">
        <f t="shared" si="3"/>
        <v>0</v>
      </c>
      <c r="AG77" s="92">
        <f t="shared" si="4"/>
        <v>0</v>
      </c>
      <c r="AH77" s="92">
        <f t="shared" si="5"/>
        <v>0</v>
      </c>
      <c r="AI77" s="92">
        <f t="shared" si="6"/>
        <v>0</v>
      </c>
      <c r="AJ77" s="92">
        <f t="shared" si="7"/>
        <v>0</v>
      </c>
      <c r="AK77" s="92">
        <f t="shared" si="8"/>
        <v>0</v>
      </c>
      <c r="AL77" s="92">
        <f t="shared" si="9"/>
        <v>0</v>
      </c>
      <c r="AM77" s="92">
        <f t="shared" si="0"/>
        <v>0</v>
      </c>
      <c r="AN77" s="96">
        <f t="shared" si="10"/>
        <v>-3046.3599999999997</v>
      </c>
      <c r="AO77" s="94">
        <f t="shared" si="11"/>
        <v>-3554.6099999999997</v>
      </c>
    </row>
    <row r="78" spans="3:41" hidden="1" x14ac:dyDescent="0.35">
      <c r="C78" s="69"/>
      <c r="D78" s="69"/>
      <c r="E78" s="70"/>
      <c r="F78" s="70"/>
      <c r="G78" s="72"/>
      <c r="H78" s="71"/>
      <c r="I78" s="68"/>
      <c r="J78" s="90"/>
      <c r="K78" s="68"/>
      <c r="L78" s="68"/>
      <c r="M78" s="68"/>
      <c r="N78" s="68"/>
      <c r="O78" s="68"/>
      <c r="P78" s="68"/>
      <c r="Q78" s="68"/>
      <c r="R78" s="68"/>
      <c r="S78" s="68"/>
      <c r="T78" s="68"/>
      <c r="U78" s="68"/>
      <c r="V78" s="68"/>
      <c r="W78" s="68"/>
      <c r="X78" s="68"/>
      <c r="Y78" s="68"/>
      <c r="AC78" s="93">
        <v>20</v>
      </c>
      <c r="AD78" s="95">
        <f t="shared" si="1"/>
        <v>625</v>
      </c>
      <c r="AE78" s="92">
        <f t="shared" si="2"/>
        <v>116.75</v>
      </c>
      <c r="AF78" s="92">
        <f t="shared" si="3"/>
        <v>0</v>
      </c>
      <c r="AG78" s="92">
        <f t="shared" si="4"/>
        <v>0</v>
      </c>
      <c r="AH78" s="92">
        <f t="shared" si="5"/>
        <v>0</v>
      </c>
      <c r="AI78" s="92">
        <f t="shared" si="6"/>
        <v>0</v>
      </c>
      <c r="AJ78" s="92">
        <f t="shared" si="7"/>
        <v>0</v>
      </c>
      <c r="AK78" s="92">
        <f t="shared" si="8"/>
        <v>0</v>
      </c>
      <c r="AL78" s="92">
        <f t="shared" si="9"/>
        <v>0</v>
      </c>
      <c r="AM78" s="92">
        <f t="shared" si="0"/>
        <v>0</v>
      </c>
      <c r="AN78" s="96">
        <f t="shared" si="10"/>
        <v>-3554.6099999999997</v>
      </c>
      <c r="AO78" s="94">
        <f t="shared" si="11"/>
        <v>-4062.8599999999997</v>
      </c>
    </row>
    <row r="79" spans="3:41" hidden="1" x14ac:dyDescent="0.35">
      <c r="C79" s="69"/>
      <c r="D79" s="69"/>
      <c r="E79" s="70"/>
      <c r="F79" s="70"/>
      <c r="G79" s="72"/>
      <c r="H79" s="71"/>
      <c r="I79" s="68"/>
      <c r="J79" s="90"/>
      <c r="K79" s="68"/>
      <c r="L79" s="68"/>
      <c r="M79" s="68"/>
      <c r="N79" s="68"/>
      <c r="O79" s="68"/>
      <c r="P79" s="68"/>
      <c r="Q79" s="68"/>
      <c r="R79" s="68"/>
      <c r="S79" s="68"/>
      <c r="T79" s="68"/>
      <c r="U79" s="68"/>
      <c r="V79" s="68"/>
      <c r="W79" s="68"/>
      <c r="X79" s="68"/>
      <c r="Y79" s="68"/>
      <c r="AC79" s="93">
        <v>21</v>
      </c>
      <c r="AD79" s="95">
        <f t="shared" si="1"/>
        <v>625</v>
      </c>
      <c r="AE79" s="92">
        <f t="shared" si="2"/>
        <v>116.75</v>
      </c>
      <c r="AF79" s="92">
        <f t="shared" si="3"/>
        <v>0</v>
      </c>
      <c r="AG79" s="92">
        <f t="shared" si="4"/>
        <v>0</v>
      </c>
      <c r="AH79" s="92">
        <f t="shared" si="5"/>
        <v>0</v>
      </c>
      <c r="AI79" s="92">
        <f t="shared" si="6"/>
        <v>0</v>
      </c>
      <c r="AJ79" s="92">
        <f t="shared" si="7"/>
        <v>0</v>
      </c>
      <c r="AK79" s="92">
        <f t="shared" si="8"/>
        <v>0</v>
      </c>
      <c r="AL79" s="92">
        <f t="shared" si="9"/>
        <v>0</v>
      </c>
      <c r="AM79" s="92">
        <f t="shared" si="0"/>
        <v>0</v>
      </c>
      <c r="AN79" s="96">
        <f t="shared" si="10"/>
        <v>-4062.8599999999997</v>
      </c>
      <c r="AO79" s="94">
        <f t="shared" si="11"/>
        <v>-4571.1099999999997</v>
      </c>
    </row>
    <row r="80" spans="3:41" hidden="1" x14ac:dyDescent="0.35">
      <c r="C80" s="69"/>
      <c r="D80" s="69"/>
      <c r="E80" s="70"/>
      <c r="F80" s="70"/>
      <c r="G80" s="72"/>
      <c r="H80" s="71"/>
      <c r="I80" s="68"/>
      <c r="J80" s="90"/>
      <c r="K80" s="68"/>
      <c r="L80" s="68"/>
      <c r="M80" s="68"/>
      <c r="N80" s="68"/>
      <c r="O80" s="68"/>
      <c r="P80" s="68"/>
      <c r="Q80" s="68"/>
      <c r="R80" s="68"/>
      <c r="S80" s="68"/>
      <c r="T80" s="68"/>
      <c r="U80" s="68"/>
      <c r="V80" s="68"/>
      <c r="W80" s="68"/>
      <c r="X80" s="68"/>
      <c r="Y80" s="68"/>
      <c r="AC80" s="93">
        <v>22</v>
      </c>
      <c r="AD80" s="95">
        <f t="shared" si="1"/>
        <v>625</v>
      </c>
      <c r="AE80" s="92">
        <f t="shared" si="2"/>
        <v>116.75</v>
      </c>
      <c r="AF80" s="92">
        <f t="shared" si="3"/>
        <v>0</v>
      </c>
      <c r="AG80" s="92">
        <f t="shared" si="4"/>
        <v>0</v>
      </c>
      <c r="AH80" s="92">
        <f t="shared" si="5"/>
        <v>0</v>
      </c>
      <c r="AI80" s="92">
        <f t="shared" si="6"/>
        <v>0</v>
      </c>
      <c r="AJ80" s="92">
        <f t="shared" si="7"/>
        <v>0</v>
      </c>
      <c r="AK80" s="92">
        <f t="shared" si="8"/>
        <v>0</v>
      </c>
      <c r="AL80" s="92">
        <f t="shared" si="9"/>
        <v>0</v>
      </c>
      <c r="AM80" s="92">
        <f t="shared" si="0"/>
        <v>0</v>
      </c>
      <c r="AN80" s="96">
        <f t="shared" si="10"/>
        <v>-4571.1099999999997</v>
      </c>
      <c r="AO80" s="94">
        <f t="shared" si="11"/>
        <v>-5079.3599999999997</v>
      </c>
    </row>
    <row r="81" spans="3:41" hidden="1" x14ac:dyDescent="0.35">
      <c r="C81" s="69"/>
      <c r="D81" s="69"/>
      <c r="E81" s="70"/>
      <c r="F81" s="70"/>
      <c r="G81" s="72"/>
      <c r="H81" s="71"/>
      <c r="I81" s="68"/>
      <c r="J81" s="90"/>
      <c r="K81" s="68"/>
      <c r="L81" s="68"/>
      <c r="M81" s="68"/>
      <c r="N81" s="68"/>
      <c r="O81" s="68"/>
      <c r="P81" s="68"/>
      <c r="Q81" s="68"/>
      <c r="R81" s="68"/>
      <c r="S81" s="68"/>
      <c r="T81" s="68"/>
      <c r="U81" s="68"/>
      <c r="V81" s="68"/>
      <c r="W81" s="68"/>
      <c r="X81" s="68"/>
      <c r="Y81" s="68"/>
      <c r="AC81" s="93">
        <v>23</v>
      </c>
      <c r="AD81" s="95">
        <f t="shared" si="1"/>
        <v>625</v>
      </c>
      <c r="AE81" s="92">
        <f t="shared" si="2"/>
        <v>116.75</v>
      </c>
      <c r="AF81" s="92">
        <f t="shared" si="3"/>
        <v>0</v>
      </c>
      <c r="AG81" s="92">
        <f t="shared" si="4"/>
        <v>0</v>
      </c>
      <c r="AH81" s="92">
        <f t="shared" si="5"/>
        <v>0</v>
      </c>
      <c r="AI81" s="92">
        <f t="shared" si="6"/>
        <v>0</v>
      </c>
      <c r="AJ81" s="92">
        <f t="shared" si="7"/>
        <v>0</v>
      </c>
      <c r="AK81" s="92">
        <f t="shared" si="8"/>
        <v>0</v>
      </c>
      <c r="AL81" s="92">
        <f t="shared" si="9"/>
        <v>0</v>
      </c>
      <c r="AM81" s="92">
        <f t="shared" si="0"/>
        <v>0</v>
      </c>
      <c r="AN81" s="96">
        <f t="shared" si="10"/>
        <v>-5079.3599999999997</v>
      </c>
      <c r="AO81" s="94">
        <f t="shared" si="11"/>
        <v>-5587.61</v>
      </c>
    </row>
    <row r="82" spans="3:41" hidden="1" x14ac:dyDescent="0.35">
      <c r="C82" s="69"/>
      <c r="D82" s="69"/>
      <c r="E82" s="70"/>
      <c r="F82" s="70"/>
      <c r="G82" s="72"/>
      <c r="H82" s="71"/>
      <c r="I82" s="68"/>
      <c r="J82" s="90"/>
      <c r="K82" s="68"/>
      <c r="L82" s="68"/>
      <c r="M82" s="68"/>
      <c r="N82" s="68"/>
      <c r="O82" s="68"/>
      <c r="P82" s="68"/>
      <c r="Q82" s="68"/>
      <c r="R82" s="68"/>
      <c r="S82" s="68"/>
      <c r="T82" s="68"/>
      <c r="U82" s="68"/>
      <c r="V82" s="68"/>
      <c r="W82" s="68"/>
      <c r="X82" s="68"/>
      <c r="Y82" s="68"/>
      <c r="AC82" s="93">
        <v>24</v>
      </c>
      <c r="AD82" s="95">
        <f t="shared" si="1"/>
        <v>625</v>
      </c>
      <c r="AE82" s="92">
        <f t="shared" si="2"/>
        <v>116.75</v>
      </c>
      <c r="AF82" s="92">
        <f t="shared" si="3"/>
        <v>0</v>
      </c>
      <c r="AG82" s="92">
        <f t="shared" si="4"/>
        <v>0</v>
      </c>
      <c r="AH82" s="92">
        <f t="shared" si="5"/>
        <v>0</v>
      </c>
      <c r="AI82" s="92">
        <f t="shared" si="6"/>
        <v>0</v>
      </c>
      <c r="AJ82" s="92">
        <f t="shared" si="7"/>
        <v>0</v>
      </c>
      <c r="AK82" s="92">
        <f t="shared" si="8"/>
        <v>0</v>
      </c>
      <c r="AL82" s="92">
        <f t="shared" si="9"/>
        <v>0</v>
      </c>
      <c r="AM82" s="92">
        <f t="shared" si="0"/>
        <v>0</v>
      </c>
      <c r="AN82" s="96">
        <f t="shared" si="10"/>
        <v>-5587.61</v>
      </c>
      <c r="AO82" s="94">
        <f t="shared" si="11"/>
        <v>-6095.86</v>
      </c>
    </row>
    <row r="83" spans="3:41" hidden="1" x14ac:dyDescent="0.35">
      <c r="C83" s="69"/>
      <c r="D83" s="69"/>
      <c r="E83" s="70"/>
      <c r="F83" s="70"/>
      <c r="G83" s="72"/>
      <c r="H83" s="71"/>
      <c r="I83" s="68"/>
      <c r="J83" s="90"/>
      <c r="K83" s="68"/>
      <c r="L83" s="68"/>
      <c r="M83" s="68"/>
      <c r="N83" s="68"/>
      <c r="O83" s="68"/>
      <c r="P83" s="68"/>
      <c r="Q83" s="68"/>
      <c r="R83" s="68"/>
      <c r="S83" s="68"/>
      <c r="T83" s="68"/>
      <c r="U83" s="68"/>
      <c r="V83" s="68"/>
      <c r="W83" s="68"/>
      <c r="X83" s="68"/>
      <c r="Y83" s="68"/>
      <c r="AC83" s="93">
        <v>25</v>
      </c>
      <c r="AD83" s="95">
        <f t="shared" si="1"/>
        <v>625</v>
      </c>
      <c r="AE83" s="92">
        <f t="shared" si="2"/>
        <v>116.75</v>
      </c>
      <c r="AF83" s="92">
        <f t="shared" si="3"/>
        <v>0</v>
      </c>
      <c r="AG83" s="92">
        <f t="shared" si="4"/>
        <v>0</v>
      </c>
      <c r="AH83" s="92">
        <f t="shared" si="5"/>
        <v>0</v>
      </c>
      <c r="AI83" s="92">
        <f t="shared" si="6"/>
        <v>0</v>
      </c>
      <c r="AJ83" s="92">
        <f t="shared" si="7"/>
        <v>0</v>
      </c>
      <c r="AK83" s="92">
        <f t="shared" si="8"/>
        <v>0</v>
      </c>
      <c r="AL83" s="92">
        <f t="shared" si="9"/>
        <v>0</v>
      </c>
      <c r="AM83" s="92">
        <f t="shared" si="0"/>
        <v>0</v>
      </c>
      <c r="AN83" s="96">
        <f t="shared" si="10"/>
        <v>-6095.86</v>
      </c>
      <c r="AO83" s="94">
        <f t="shared" si="11"/>
        <v>-6604.11</v>
      </c>
    </row>
    <row r="84" spans="3:41" hidden="1" x14ac:dyDescent="0.35">
      <c r="C84" s="69"/>
      <c r="D84" s="69"/>
      <c r="E84" s="70"/>
      <c r="F84" s="70"/>
      <c r="G84" s="72"/>
      <c r="H84" s="71"/>
      <c r="I84" s="68"/>
      <c r="J84" s="90"/>
      <c r="K84" s="68"/>
      <c r="L84" s="68"/>
      <c r="M84" s="68"/>
      <c r="N84" s="68"/>
      <c r="O84" s="68"/>
      <c r="P84" s="68"/>
      <c r="Q84" s="68"/>
      <c r="R84" s="68"/>
      <c r="S84" s="68"/>
      <c r="T84" s="68"/>
      <c r="U84" s="68"/>
      <c r="V84" s="68"/>
      <c r="W84" s="68"/>
      <c r="X84" s="68"/>
      <c r="Y84" s="68"/>
      <c r="AC84" s="93">
        <v>26</v>
      </c>
      <c r="AD84" s="95">
        <f t="shared" si="1"/>
        <v>625</v>
      </c>
      <c r="AE84" s="92">
        <f t="shared" si="2"/>
        <v>116.75</v>
      </c>
      <c r="AF84" s="92">
        <f t="shared" si="3"/>
        <v>0</v>
      </c>
      <c r="AG84" s="92">
        <f t="shared" si="4"/>
        <v>0</v>
      </c>
      <c r="AH84" s="92">
        <f t="shared" si="5"/>
        <v>0</v>
      </c>
      <c r="AI84" s="92">
        <f t="shared" si="6"/>
        <v>0</v>
      </c>
      <c r="AJ84" s="92">
        <f t="shared" si="7"/>
        <v>0</v>
      </c>
      <c r="AK84" s="92">
        <f t="shared" si="8"/>
        <v>0</v>
      </c>
      <c r="AL84" s="92">
        <f t="shared" si="9"/>
        <v>0</v>
      </c>
      <c r="AM84" s="92">
        <f t="shared" si="0"/>
        <v>0</v>
      </c>
      <c r="AN84" s="96">
        <f t="shared" si="10"/>
        <v>-6604.11</v>
      </c>
      <c r="AO84" s="94">
        <f t="shared" si="11"/>
        <v>-7112.36</v>
      </c>
    </row>
    <row r="85" spans="3:41" hidden="1" x14ac:dyDescent="0.35">
      <c r="C85" s="69"/>
      <c r="D85" s="69"/>
      <c r="E85" s="70"/>
      <c r="F85" s="70"/>
      <c r="G85" s="72"/>
      <c r="H85" s="71"/>
      <c r="I85" s="68"/>
      <c r="J85" s="90"/>
      <c r="K85" s="68"/>
      <c r="L85" s="68"/>
      <c r="M85" s="68"/>
      <c r="N85" s="68"/>
      <c r="O85" s="68"/>
      <c r="P85" s="68"/>
      <c r="Q85" s="68"/>
      <c r="R85" s="68"/>
      <c r="S85" s="68"/>
      <c r="T85" s="68"/>
      <c r="U85" s="68"/>
      <c r="V85" s="68"/>
      <c r="W85" s="68"/>
      <c r="X85" s="68"/>
      <c r="Y85" s="68"/>
      <c r="AC85" s="93">
        <v>27</v>
      </c>
      <c r="AD85" s="95">
        <f t="shared" si="1"/>
        <v>625</v>
      </c>
      <c r="AE85" s="92">
        <f t="shared" si="2"/>
        <v>116.75</v>
      </c>
      <c r="AF85" s="92">
        <f t="shared" si="3"/>
        <v>0</v>
      </c>
      <c r="AG85" s="92">
        <f t="shared" si="4"/>
        <v>0</v>
      </c>
      <c r="AH85" s="92">
        <f t="shared" si="5"/>
        <v>0</v>
      </c>
      <c r="AI85" s="92">
        <f t="shared" si="6"/>
        <v>0</v>
      </c>
      <c r="AJ85" s="92">
        <f t="shared" si="7"/>
        <v>0</v>
      </c>
      <c r="AK85" s="92">
        <f t="shared" si="8"/>
        <v>0</v>
      </c>
      <c r="AL85" s="92">
        <f t="shared" si="9"/>
        <v>0</v>
      </c>
      <c r="AM85" s="92">
        <f t="shared" si="0"/>
        <v>0</v>
      </c>
      <c r="AN85" s="96">
        <f t="shared" si="10"/>
        <v>-7112.36</v>
      </c>
      <c r="AO85" s="94">
        <f t="shared" si="11"/>
        <v>-7620.61</v>
      </c>
    </row>
    <row r="86" spans="3:41" hidden="1" x14ac:dyDescent="0.35">
      <c r="C86" s="69"/>
      <c r="D86" s="69"/>
      <c r="E86" s="70"/>
      <c r="F86" s="70"/>
      <c r="G86" s="72"/>
      <c r="H86" s="71"/>
      <c r="I86" s="68"/>
      <c r="J86" s="90"/>
      <c r="K86" s="68"/>
      <c r="L86" s="68"/>
      <c r="M86" s="68"/>
      <c r="N86" s="68"/>
      <c r="O86" s="68"/>
      <c r="P86" s="68"/>
      <c r="Q86" s="68"/>
      <c r="R86" s="68"/>
      <c r="S86" s="68"/>
      <c r="T86" s="68"/>
      <c r="U86" s="68"/>
      <c r="V86" s="68"/>
      <c r="W86" s="68"/>
      <c r="X86" s="68"/>
      <c r="Y86" s="68"/>
      <c r="AC86" s="93">
        <v>28</v>
      </c>
      <c r="AD86" s="95">
        <f t="shared" si="1"/>
        <v>625</v>
      </c>
      <c r="AE86" s="92">
        <f t="shared" si="2"/>
        <v>116.75</v>
      </c>
      <c r="AF86" s="92">
        <f t="shared" si="3"/>
        <v>0</v>
      </c>
      <c r="AG86" s="92">
        <f t="shared" si="4"/>
        <v>0</v>
      </c>
      <c r="AH86" s="92">
        <f t="shared" si="5"/>
        <v>0</v>
      </c>
      <c r="AI86" s="92">
        <f t="shared" si="6"/>
        <v>0</v>
      </c>
      <c r="AJ86" s="92">
        <f t="shared" si="7"/>
        <v>0</v>
      </c>
      <c r="AK86" s="92">
        <f t="shared" si="8"/>
        <v>0</v>
      </c>
      <c r="AL86" s="92">
        <f t="shared" si="9"/>
        <v>0</v>
      </c>
      <c r="AM86" s="92">
        <f t="shared" si="0"/>
        <v>0</v>
      </c>
      <c r="AN86" s="96">
        <f t="shared" si="10"/>
        <v>-7620.61</v>
      </c>
      <c r="AO86" s="94">
        <f t="shared" si="11"/>
        <v>-8128.86</v>
      </c>
    </row>
    <row r="87" spans="3:41" hidden="1" x14ac:dyDescent="0.35">
      <c r="C87" s="69"/>
      <c r="D87" s="69"/>
      <c r="E87" s="70"/>
      <c r="F87" s="70"/>
      <c r="G87" s="72"/>
      <c r="H87" s="71"/>
      <c r="I87" s="68"/>
      <c r="J87" s="90"/>
      <c r="K87" s="68"/>
      <c r="L87" s="68"/>
      <c r="M87" s="68"/>
      <c r="N87" s="68"/>
      <c r="O87" s="68"/>
      <c r="P87" s="68"/>
      <c r="Q87" s="68"/>
      <c r="R87" s="68"/>
      <c r="S87" s="68"/>
      <c r="T87" s="68"/>
      <c r="U87" s="68"/>
      <c r="V87" s="68"/>
      <c r="W87" s="68"/>
      <c r="X87" s="68"/>
      <c r="Y87" s="68"/>
      <c r="AC87" s="93">
        <v>29</v>
      </c>
      <c r="AD87" s="95">
        <f t="shared" si="1"/>
        <v>625</v>
      </c>
      <c r="AE87" s="92">
        <f t="shared" si="2"/>
        <v>0</v>
      </c>
      <c r="AF87" s="92">
        <f t="shared" si="3"/>
        <v>0</v>
      </c>
      <c r="AG87" s="92">
        <f t="shared" si="4"/>
        <v>0</v>
      </c>
      <c r="AH87" s="92">
        <f t="shared" si="5"/>
        <v>0</v>
      </c>
      <c r="AI87" s="92">
        <f t="shared" si="6"/>
        <v>0</v>
      </c>
      <c r="AJ87" s="92">
        <f t="shared" si="7"/>
        <v>0</v>
      </c>
      <c r="AK87" s="92">
        <f t="shared" si="8"/>
        <v>0</v>
      </c>
      <c r="AL87" s="92">
        <f t="shared" si="9"/>
        <v>0</v>
      </c>
      <c r="AM87" s="92">
        <f t="shared" si="0"/>
        <v>0</v>
      </c>
      <c r="AN87" s="96">
        <f t="shared" si="10"/>
        <v>-8128.86</v>
      </c>
      <c r="AO87" s="94">
        <f t="shared" si="11"/>
        <v>-8753.86</v>
      </c>
    </row>
    <row r="88" spans="3:41" hidden="1" x14ac:dyDescent="0.35">
      <c r="C88" s="69"/>
      <c r="D88" s="69"/>
      <c r="E88" s="70"/>
      <c r="F88" s="70"/>
      <c r="G88" s="72"/>
      <c r="H88" s="71"/>
      <c r="I88" s="68"/>
      <c r="J88" s="90"/>
      <c r="K88" s="68"/>
      <c r="L88" s="68"/>
      <c r="M88" s="68"/>
      <c r="N88" s="68"/>
      <c r="O88" s="68"/>
      <c r="P88" s="68"/>
      <c r="Q88" s="68"/>
      <c r="R88" s="68"/>
      <c r="S88" s="68"/>
      <c r="T88" s="68"/>
      <c r="U88" s="68"/>
      <c r="V88" s="68"/>
      <c r="W88" s="68"/>
      <c r="X88" s="68"/>
      <c r="Y88" s="68"/>
      <c r="AC88" s="93">
        <v>30</v>
      </c>
      <c r="AD88" s="95">
        <f t="shared" si="1"/>
        <v>625</v>
      </c>
      <c r="AE88" s="92">
        <f t="shared" si="2"/>
        <v>0</v>
      </c>
      <c r="AF88" s="92">
        <f t="shared" si="3"/>
        <v>0</v>
      </c>
      <c r="AG88" s="92">
        <f t="shared" si="4"/>
        <v>0</v>
      </c>
      <c r="AH88" s="92">
        <f t="shared" si="5"/>
        <v>0</v>
      </c>
      <c r="AI88" s="92">
        <f t="shared" si="6"/>
        <v>0</v>
      </c>
      <c r="AJ88" s="92">
        <f t="shared" si="7"/>
        <v>0</v>
      </c>
      <c r="AK88" s="92">
        <f t="shared" si="8"/>
        <v>0</v>
      </c>
      <c r="AL88" s="92">
        <f t="shared" si="9"/>
        <v>0</v>
      </c>
      <c r="AM88" s="92">
        <f t="shared" si="0"/>
        <v>0</v>
      </c>
      <c r="AN88" s="96">
        <f t="shared" si="10"/>
        <v>-8753.86</v>
      </c>
      <c r="AO88" s="94">
        <f t="shared" si="11"/>
        <v>-9378.86</v>
      </c>
    </row>
    <row r="89" spans="3:41" hidden="1" x14ac:dyDescent="0.35">
      <c r="C89" s="69"/>
      <c r="D89" s="69"/>
      <c r="E89" s="70"/>
      <c r="F89" s="70"/>
      <c r="G89" s="72"/>
      <c r="H89" s="71"/>
      <c r="I89" s="68"/>
      <c r="J89" s="90"/>
      <c r="K89" s="68"/>
      <c r="L89" s="68"/>
      <c r="M89" s="68"/>
      <c r="N89" s="68"/>
      <c r="O89" s="68"/>
      <c r="P89" s="68"/>
      <c r="Q89" s="68"/>
      <c r="R89" s="68"/>
      <c r="S89" s="68"/>
      <c r="T89" s="68"/>
      <c r="U89" s="68"/>
      <c r="V89" s="68"/>
      <c r="W89" s="68"/>
      <c r="X89" s="68"/>
      <c r="Y89" s="68"/>
      <c r="AC89" s="93">
        <v>31</v>
      </c>
      <c r="AD89" s="95">
        <f t="shared" si="1"/>
        <v>625</v>
      </c>
      <c r="AE89" s="92">
        <f t="shared" si="2"/>
        <v>0</v>
      </c>
      <c r="AF89" s="92">
        <f t="shared" si="3"/>
        <v>0</v>
      </c>
      <c r="AG89" s="92">
        <f t="shared" si="4"/>
        <v>0</v>
      </c>
      <c r="AH89" s="92">
        <f t="shared" si="5"/>
        <v>0</v>
      </c>
      <c r="AI89" s="92">
        <f t="shared" si="6"/>
        <v>0</v>
      </c>
      <c r="AJ89" s="92">
        <f t="shared" si="7"/>
        <v>0</v>
      </c>
      <c r="AK89" s="92">
        <f t="shared" si="8"/>
        <v>0</v>
      </c>
      <c r="AL89" s="92">
        <f t="shared" si="9"/>
        <v>0</v>
      </c>
      <c r="AM89" s="92">
        <f t="shared" si="0"/>
        <v>0</v>
      </c>
      <c r="AN89" s="96">
        <f t="shared" si="10"/>
        <v>-9378.86</v>
      </c>
      <c r="AO89" s="94">
        <f t="shared" si="11"/>
        <v>-10003.86</v>
      </c>
    </row>
    <row r="90" spans="3:41" hidden="1" x14ac:dyDescent="0.35">
      <c r="C90" s="69"/>
      <c r="D90" s="69"/>
      <c r="E90" s="70"/>
      <c r="F90" s="70"/>
      <c r="G90" s="72"/>
      <c r="H90" s="71"/>
      <c r="I90" s="68"/>
      <c r="J90" s="90"/>
      <c r="K90" s="68"/>
      <c r="L90" s="68"/>
      <c r="M90" s="68"/>
      <c r="N90" s="68"/>
      <c r="O90" s="68"/>
      <c r="P90" s="68"/>
      <c r="Q90" s="68"/>
      <c r="R90" s="68"/>
      <c r="S90" s="68"/>
      <c r="T90" s="68"/>
      <c r="U90" s="68"/>
      <c r="V90" s="68"/>
      <c r="W90" s="68"/>
      <c r="X90" s="68"/>
      <c r="Y90" s="68"/>
      <c r="AC90" s="93">
        <v>32</v>
      </c>
      <c r="AD90" s="95">
        <f t="shared" si="1"/>
        <v>625</v>
      </c>
      <c r="AE90" s="92">
        <f t="shared" si="2"/>
        <v>0</v>
      </c>
      <c r="AF90" s="92">
        <f t="shared" si="3"/>
        <v>0</v>
      </c>
      <c r="AG90" s="92">
        <f t="shared" si="4"/>
        <v>0</v>
      </c>
      <c r="AH90" s="92">
        <f t="shared" si="5"/>
        <v>0</v>
      </c>
      <c r="AI90" s="92">
        <f t="shared" si="6"/>
        <v>0</v>
      </c>
      <c r="AJ90" s="92">
        <f t="shared" si="7"/>
        <v>0</v>
      </c>
      <c r="AK90" s="92">
        <f t="shared" si="8"/>
        <v>0</v>
      </c>
      <c r="AL90" s="92">
        <f t="shared" si="9"/>
        <v>0</v>
      </c>
      <c r="AM90" s="92">
        <f t="shared" si="0"/>
        <v>0</v>
      </c>
      <c r="AN90" s="96">
        <f t="shared" si="10"/>
        <v>-10003.86</v>
      </c>
      <c r="AO90" s="94">
        <f t="shared" si="11"/>
        <v>-10628.86</v>
      </c>
    </row>
    <row r="91" spans="3:41" hidden="1" x14ac:dyDescent="0.35">
      <c r="C91" s="69"/>
      <c r="D91" s="69"/>
      <c r="E91" s="70"/>
      <c r="F91" s="70"/>
      <c r="G91" s="72"/>
      <c r="H91" s="71"/>
      <c r="I91" s="68"/>
      <c r="J91" s="90"/>
      <c r="K91" s="68"/>
      <c r="L91" s="68"/>
      <c r="M91" s="68"/>
      <c r="N91" s="68"/>
      <c r="O91" s="68"/>
      <c r="P91" s="68"/>
      <c r="Q91" s="68"/>
      <c r="R91" s="68"/>
      <c r="S91" s="68"/>
      <c r="T91" s="68"/>
      <c r="U91" s="68"/>
      <c r="V91" s="68"/>
      <c r="W91" s="68"/>
      <c r="X91" s="68"/>
      <c r="Y91" s="68"/>
      <c r="AC91" s="93">
        <v>33</v>
      </c>
      <c r="AD91" s="95">
        <f t="shared" si="1"/>
        <v>625</v>
      </c>
      <c r="AE91" s="92">
        <f t="shared" si="2"/>
        <v>0</v>
      </c>
      <c r="AF91" s="92">
        <f t="shared" si="3"/>
        <v>0</v>
      </c>
      <c r="AG91" s="92">
        <f t="shared" si="4"/>
        <v>0</v>
      </c>
      <c r="AH91" s="92">
        <f t="shared" si="5"/>
        <v>0</v>
      </c>
      <c r="AI91" s="92">
        <f t="shared" si="6"/>
        <v>0</v>
      </c>
      <c r="AJ91" s="92">
        <f t="shared" si="7"/>
        <v>0</v>
      </c>
      <c r="AK91" s="92">
        <f t="shared" si="8"/>
        <v>0</v>
      </c>
      <c r="AL91" s="92">
        <f t="shared" si="9"/>
        <v>0</v>
      </c>
      <c r="AM91" s="92">
        <f t="shared" ref="AM91:AM123" si="12">IF(AC91&gt;$D$33+$E$33,0,IF(AC91&lt;$D$33,0,$F$33))/4</f>
        <v>0</v>
      </c>
      <c r="AN91" s="96">
        <f t="shared" si="10"/>
        <v>-10628.86</v>
      </c>
      <c r="AO91" s="94">
        <f t="shared" si="11"/>
        <v>-11253.86</v>
      </c>
    </row>
    <row r="92" spans="3:41" hidden="1" x14ac:dyDescent="0.35">
      <c r="C92" s="69"/>
      <c r="D92" s="69"/>
      <c r="E92" s="70"/>
      <c r="F92" s="70"/>
      <c r="G92" s="72"/>
      <c r="H92" s="71"/>
      <c r="I92" s="68"/>
      <c r="J92" s="90"/>
      <c r="K92" s="68"/>
      <c r="L92" s="68"/>
      <c r="M92" s="68"/>
      <c r="N92" s="68"/>
      <c r="O92" s="68"/>
      <c r="P92" s="68"/>
      <c r="Q92" s="68"/>
      <c r="R92" s="68"/>
      <c r="S92" s="68"/>
      <c r="T92" s="68"/>
      <c r="U92" s="68"/>
      <c r="V92" s="68"/>
      <c r="W92" s="68"/>
      <c r="X92" s="68"/>
      <c r="Y92" s="68"/>
      <c r="AC92" s="93">
        <v>34</v>
      </c>
      <c r="AD92" s="95">
        <f t="shared" si="1"/>
        <v>625</v>
      </c>
      <c r="AE92" s="92">
        <f t="shared" si="2"/>
        <v>0</v>
      </c>
      <c r="AF92" s="92">
        <f t="shared" si="3"/>
        <v>0</v>
      </c>
      <c r="AG92" s="92">
        <f t="shared" si="4"/>
        <v>0</v>
      </c>
      <c r="AH92" s="92">
        <f t="shared" si="5"/>
        <v>0</v>
      </c>
      <c r="AI92" s="92">
        <f t="shared" si="6"/>
        <v>0</v>
      </c>
      <c r="AJ92" s="92">
        <f t="shared" si="7"/>
        <v>0</v>
      </c>
      <c r="AK92" s="92">
        <f t="shared" si="8"/>
        <v>0</v>
      </c>
      <c r="AL92" s="92">
        <f t="shared" si="9"/>
        <v>0</v>
      </c>
      <c r="AM92" s="92">
        <f t="shared" si="12"/>
        <v>0</v>
      </c>
      <c r="AN92" s="96">
        <f t="shared" si="10"/>
        <v>-11253.86</v>
      </c>
      <c r="AO92" s="94">
        <f t="shared" si="11"/>
        <v>-11878.86</v>
      </c>
    </row>
    <row r="93" spans="3:41" hidden="1" x14ac:dyDescent="0.35">
      <c r="C93" s="69"/>
      <c r="D93" s="69"/>
      <c r="E93" s="70"/>
      <c r="F93" s="70"/>
      <c r="G93" s="72"/>
      <c r="H93" s="71"/>
      <c r="I93" s="68"/>
      <c r="J93" s="90"/>
      <c r="K93" s="68"/>
      <c r="L93" s="68"/>
      <c r="M93" s="68"/>
      <c r="N93" s="68"/>
      <c r="O93" s="68"/>
      <c r="P93" s="68"/>
      <c r="Q93" s="68"/>
      <c r="R93" s="68"/>
      <c r="S93" s="68"/>
      <c r="T93" s="68"/>
      <c r="U93" s="68"/>
      <c r="V93" s="68"/>
      <c r="W93" s="68"/>
      <c r="X93" s="68"/>
      <c r="Y93" s="68"/>
      <c r="AC93" s="93">
        <v>35</v>
      </c>
      <c r="AD93" s="95">
        <f t="shared" si="1"/>
        <v>625</v>
      </c>
      <c r="AE93" s="92">
        <f t="shared" si="2"/>
        <v>0</v>
      </c>
      <c r="AF93" s="92">
        <f t="shared" si="3"/>
        <v>0</v>
      </c>
      <c r="AG93" s="92">
        <f t="shared" si="4"/>
        <v>0</v>
      </c>
      <c r="AH93" s="92">
        <f t="shared" si="5"/>
        <v>0</v>
      </c>
      <c r="AI93" s="92">
        <f t="shared" si="6"/>
        <v>0</v>
      </c>
      <c r="AJ93" s="92">
        <f t="shared" si="7"/>
        <v>0</v>
      </c>
      <c r="AK93" s="92">
        <f t="shared" si="8"/>
        <v>0</v>
      </c>
      <c r="AL93" s="92">
        <f t="shared" si="9"/>
        <v>0</v>
      </c>
      <c r="AM93" s="92">
        <f t="shared" si="12"/>
        <v>0</v>
      </c>
      <c r="AN93" s="96">
        <f t="shared" si="10"/>
        <v>-11878.86</v>
      </c>
      <c r="AO93" s="94">
        <f t="shared" si="11"/>
        <v>-12503.86</v>
      </c>
    </row>
    <row r="94" spans="3:41" hidden="1" x14ac:dyDescent="0.35">
      <c r="C94" s="69"/>
      <c r="D94" s="69"/>
      <c r="E94" s="70"/>
      <c r="F94" s="70"/>
      <c r="G94" s="72"/>
      <c r="H94" s="71"/>
      <c r="I94" s="68"/>
      <c r="J94" s="90"/>
      <c r="K94" s="68"/>
      <c r="L94" s="68"/>
      <c r="M94" s="68"/>
      <c r="N94" s="68"/>
      <c r="O94" s="68"/>
      <c r="P94" s="68"/>
      <c r="Q94" s="68"/>
      <c r="R94" s="68"/>
      <c r="S94" s="68"/>
      <c r="T94" s="68"/>
      <c r="U94" s="68"/>
      <c r="V94" s="68"/>
      <c r="W94" s="68"/>
      <c r="X94" s="68"/>
      <c r="Y94" s="68"/>
      <c r="AC94" s="93">
        <v>36</v>
      </c>
      <c r="AD94" s="95">
        <f t="shared" si="1"/>
        <v>625</v>
      </c>
      <c r="AE94" s="92">
        <f t="shared" si="2"/>
        <v>0</v>
      </c>
      <c r="AF94" s="92">
        <f t="shared" si="3"/>
        <v>0</v>
      </c>
      <c r="AG94" s="92">
        <f t="shared" si="4"/>
        <v>0</v>
      </c>
      <c r="AH94" s="92">
        <f t="shared" si="5"/>
        <v>0</v>
      </c>
      <c r="AI94" s="92">
        <f t="shared" si="6"/>
        <v>0</v>
      </c>
      <c r="AJ94" s="92">
        <f t="shared" si="7"/>
        <v>0</v>
      </c>
      <c r="AK94" s="92">
        <f t="shared" si="8"/>
        <v>0</v>
      </c>
      <c r="AL94" s="92">
        <f t="shared" si="9"/>
        <v>0</v>
      </c>
      <c r="AM94" s="92">
        <f t="shared" si="12"/>
        <v>0</v>
      </c>
      <c r="AN94" s="96">
        <f t="shared" si="10"/>
        <v>-12503.86</v>
      </c>
      <c r="AO94" s="94">
        <f t="shared" si="11"/>
        <v>-13128.86</v>
      </c>
    </row>
    <row r="95" spans="3:41" hidden="1" x14ac:dyDescent="0.35">
      <c r="C95" s="69"/>
      <c r="D95" s="69"/>
      <c r="E95" s="70"/>
      <c r="F95" s="70"/>
      <c r="G95" s="72"/>
      <c r="H95" s="71"/>
      <c r="I95" s="68"/>
      <c r="J95" s="90"/>
      <c r="K95" s="68"/>
      <c r="L95" s="68"/>
      <c r="M95" s="68"/>
      <c r="N95" s="68"/>
      <c r="O95" s="68"/>
      <c r="P95" s="68"/>
      <c r="Q95" s="68"/>
      <c r="R95" s="68"/>
      <c r="S95" s="68"/>
      <c r="T95" s="68"/>
      <c r="U95" s="68"/>
      <c r="V95" s="68"/>
      <c r="W95" s="68"/>
      <c r="X95" s="68"/>
      <c r="Y95" s="68"/>
      <c r="AC95" s="93">
        <v>37</v>
      </c>
      <c r="AD95" s="95">
        <f t="shared" si="1"/>
        <v>625</v>
      </c>
      <c r="AE95" s="92">
        <f t="shared" si="2"/>
        <v>0</v>
      </c>
      <c r="AF95" s="92">
        <f t="shared" si="3"/>
        <v>0</v>
      </c>
      <c r="AG95" s="92">
        <f t="shared" si="4"/>
        <v>0</v>
      </c>
      <c r="AH95" s="92">
        <f t="shared" si="5"/>
        <v>0</v>
      </c>
      <c r="AI95" s="92">
        <f t="shared" si="6"/>
        <v>0</v>
      </c>
      <c r="AJ95" s="92">
        <f t="shared" si="7"/>
        <v>0</v>
      </c>
      <c r="AK95" s="92">
        <f t="shared" si="8"/>
        <v>0</v>
      </c>
      <c r="AL95" s="92">
        <f t="shared" si="9"/>
        <v>0</v>
      </c>
      <c r="AM95" s="92">
        <f t="shared" si="12"/>
        <v>0</v>
      </c>
      <c r="AN95" s="96">
        <f t="shared" si="10"/>
        <v>-13128.86</v>
      </c>
      <c r="AO95" s="94">
        <f t="shared" si="11"/>
        <v>-13753.86</v>
      </c>
    </row>
    <row r="96" spans="3:41" hidden="1" x14ac:dyDescent="0.35">
      <c r="C96" s="69"/>
      <c r="D96" s="69"/>
      <c r="E96" s="70"/>
      <c r="F96" s="70"/>
      <c r="G96" s="72"/>
      <c r="H96" s="71"/>
      <c r="I96" s="68"/>
      <c r="J96" s="90"/>
      <c r="K96" s="68"/>
      <c r="L96" s="68"/>
      <c r="M96" s="68"/>
      <c r="N96" s="68"/>
      <c r="O96" s="68"/>
      <c r="P96" s="68"/>
      <c r="Q96" s="68"/>
      <c r="R96" s="68"/>
      <c r="S96" s="68"/>
      <c r="T96" s="68"/>
      <c r="U96" s="68"/>
      <c r="V96" s="68"/>
      <c r="W96" s="68"/>
      <c r="X96" s="68"/>
      <c r="Y96" s="68"/>
      <c r="AC96" s="93">
        <v>38</v>
      </c>
      <c r="AD96" s="95">
        <f t="shared" si="1"/>
        <v>625</v>
      </c>
      <c r="AE96" s="92">
        <f t="shared" si="2"/>
        <v>0</v>
      </c>
      <c r="AF96" s="92">
        <f t="shared" si="3"/>
        <v>0</v>
      </c>
      <c r="AG96" s="92">
        <f t="shared" si="4"/>
        <v>0</v>
      </c>
      <c r="AH96" s="92">
        <f t="shared" si="5"/>
        <v>0</v>
      </c>
      <c r="AI96" s="92">
        <f t="shared" si="6"/>
        <v>0</v>
      </c>
      <c r="AJ96" s="92">
        <f t="shared" si="7"/>
        <v>0</v>
      </c>
      <c r="AK96" s="92">
        <f t="shared" si="8"/>
        <v>0</v>
      </c>
      <c r="AL96" s="92">
        <f t="shared" si="9"/>
        <v>0</v>
      </c>
      <c r="AM96" s="92">
        <f t="shared" si="12"/>
        <v>0</v>
      </c>
      <c r="AN96" s="96">
        <f t="shared" si="10"/>
        <v>-13753.86</v>
      </c>
      <c r="AO96" s="94">
        <f t="shared" si="11"/>
        <v>-14378.86</v>
      </c>
    </row>
    <row r="97" spans="3:41" hidden="1" x14ac:dyDescent="0.35">
      <c r="C97" s="69"/>
      <c r="D97" s="69"/>
      <c r="E97" s="70"/>
      <c r="F97" s="70"/>
      <c r="G97" s="72"/>
      <c r="H97" s="71"/>
      <c r="I97" s="68"/>
      <c r="J97" s="90"/>
      <c r="K97" s="68"/>
      <c r="L97" s="68"/>
      <c r="M97" s="68"/>
      <c r="N97" s="68"/>
      <c r="O97" s="68"/>
      <c r="P97" s="68"/>
      <c r="Q97" s="68"/>
      <c r="R97" s="68"/>
      <c r="S97" s="68"/>
      <c r="T97" s="68"/>
      <c r="U97" s="68"/>
      <c r="V97" s="68"/>
      <c r="W97" s="68"/>
      <c r="X97" s="68"/>
      <c r="Y97" s="68"/>
      <c r="AC97" s="93">
        <v>39</v>
      </c>
      <c r="AD97" s="95">
        <f t="shared" si="1"/>
        <v>625</v>
      </c>
      <c r="AE97" s="92">
        <f t="shared" si="2"/>
        <v>0</v>
      </c>
      <c r="AF97" s="92">
        <f t="shared" si="3"/>
        <v>0</v>
      </c>
      <c r="AG97" s="92">
        <f t="shared" si="4"/>
        <v>0</v>
      </c>
      <c r="AH97" s="92">
        <f t="shared" si="5"/>
        <v>0</v>
      </c>
      <c r="AI97" s="92">
        <f t="shared" si="6"/>
        <v>0</v>
      </c>
      <c r="AJ97" s="92">
        <f t="shared" si="7"/>
        <v>0</v>
      </c>
      <c r="AK97" s="92">
        <f t="shared" si="8"/>
        <v>0</v>
      </c>
      <c r="AL97" s="92">
        <f t="shared" si="9"/>
        <v>0</v>
      </c>
      <c r="AM97" s="92">
        <f t="shared" si="12"/>
        <v>0</v>
      </c>
      <c r="AN97" s="96">
        <f t="shared" si="10"/>
        <v>-14378.86</v>
      </c>
      <c r="AO97" s="94">
        <f t="shared" si="11"/>
        <v>-15003.86</v>
      </c>
    </row>
    <row r="98" spans="3:41" hidden="1" x14ac:dyDescent="0.35">
      <c r="C98" s="69"/>
      <c r="D98" s="69"/>
      <c r="E98" s="70"/>
      <c r="F98" s="70"/>
      <c r="G98" s="72"/>
      <c r="H98" s="71"/>
      <c r="I98" s="68"/>
      <c r="J98" s="90"/>
      <c r="K98" s="68"/>
      <c r="L98" s="68"/>
      <c r="M98" s="68"/>
      <c r="N98" s="68"/>
      <c r="O98" s="68"/>
      <c r="P98" s="68"/>
      <c r="Q98" s="68"/>
      <c r="R98" s="68"/>
      <c r="S98" s="68"/>
      <c r="T98" s="68"/>
      <c r="U98" s="68"/>
      <c r="V98" s="68"/>
      <c r="W98" s="68"/>
      <c r="X98" s="68"/>
      <c r="Y98" s="68"/>
      <c r="AC98" s="93">
        <v>40</v>
      </c>
      <c r="AD98" s="95">
        <f t="shared" si="1"/>
        <v>625</v>
      </c>
      <c r="AE98" s="92">
        <f t="shared" si="2"/>
        <v>0</v>
      </c>
      <c r="AF98" s="92">
        <f t="shared" si="3"/>
        <v>0</v>
      </c>
      <c r="AG98" s="92">
        <f t="shared" si="4"/>
        <v>0</v>
      </c>
      <c r="AH98" s="92">
        <f t="shared" si="5"/>
        <v>0</v>
      </c>
      <c r="AI98" s="92">
        <f t="shared" si="6"/>
        <v>0</v>
      </c>
      <c r="AJ98" s="92">
        <f t="shared" si="7"/>
        <v>0</v>
      </c>
      <c r="AK98" s="92">
        <f t="shared" si="8"/>
        <v>0</v>
      </c>
      <c r="AL98" s="92">
        <f t="shared" si="9"/>
        <v>0</v>
      </c>
      <c r="AM98" s="92">
        <f t="shared" si="12"/>
        <v>0</v>
      </c>
      <c r="AN98" s="96">
        <f t="shared" si="10"/>
        <v>-15003.86</v>
      </c>
      <c r="AO98" s="94">
        <f t="shared" si="11"/>
        <v>-15628.86</v>
      </c>
    </row>
    <row r="99" spans="3:41" hidden="1" x14ac:dyDescent="0.35">
      <c r="C99" s="69"/>
      <c r="D99" s="69"/>
      <c r="E99" s="70"/>
      <c r="F99" s="70"/>
      <c r="G99" s="72"/>
      <c r="H99" s="71"/>
      <c r="I99" s="68"/>
      <c r="J99" s="90"/>
      <c r="K99" s="68"/>
      <c r="L99" s="68"/>
      <c r="M99" s="68"/>
      <c r="N99" s="68"/>
      <c r="O99" s="68"/>
      <c r="P99" s="68"/>
      <c r="Q99" s="68"/>
      <c r="R99" s="68"/>
      <c r="S99" s="68"/>
      <c r="T99" s="68"/>
      <c r="U99" s="68"/>
      <c r="V99" s="68"/>
      <c r="W99" s="68"/>
      <c r="X99" s="68"/>
      <c r="Y99" s="68"/>
      <c r="AC99" s="93">
        <v>41</v>
      </c>
      <c r="AD99" s="95">
        <f t="shared" si="1"/>
        <v>625</v>
      </c>
      <c r="AE99" s="92">
        <f t="shared" si="2"/>
        <v>0</v>
      </c>
      <c r="AF99" s="92">
        <f t="shared" si="3"/>
        <v>0</v>
      </c>
      <c r="AG99" s="92">
        <f t="shared" si="4"/>
        <v>0</v>
      </c>
      <c r="AH99" s="92">
        <f t="shared" si="5"/>
        <v>0</v>
      </c>
      <c r="AI99" s="92">
        <f t="shared" si="6"/>
        <v>0</v>
      </c>
      <c r="AJ99" s="92">
        <f t="shared" si="7"/>
        <v>0</v>
      </c>
      <c r="AK99" s="92">
        <f t="shared" si="8"/>
        <v>0</v>
      </c>
      <c r="AL99" s="92">
        <f t="shared" si="9"/>
        <v>0</v>
      </c>
      <c r="AM99" s="92">
        <f t="shared" si="12"/>
        <v>0</v>
      </c>
      <c r="AN99" s="96">
        <f t="shared" si="10"/>
        <v>-15628.86</v>
      </c>
      <c r="AO99" s="94">
        <f t="shared" si="11"/>
        <v>-16253.86</v>
      </c>
    </row>
    <row r="100" spans="3:41" hidden="1" x14ac:dyDescent="0.35">
      <c r="C100" s="69"/>
      <c r="D100" s="69"/>
      <c r="E100" s="70"/>
      <c r="F100" s="70"/>
      <c r="G100" s="72"/>
      <c r="H100" s="71"/>
      <c r="I100" s="68"/>
      <c r="J100" s="90"/>
      <c r="K100" s="68"/>
      <c r="L100" s="68"/>
      <c r="M100" s="68"/>
      <c r="N100" s="68"/>
      <c r="O100" s="68"/>
      <c r="P100" s="68"/>
      <c r="Q100" s="68"/>
      <c r="R100" s="68"/>
      <c r="S100" s="68"/>
      <c r="T100" s="68"/>
      <c r="U100" s="68"/>
      <c r="V100" s="68"/>
      <c r="W100" s="68"/>
      <c r="X100" s="68"/>
      <c r="Y100" s="68"/>
      <c r="AC100" s="93">
        <v>42</v>
      </c>
      <c r="AD100" s="95">
        <f t="shared" si="1"/>
        <v>625</v>
      </c>
      <c r="AE100" s="92">
        <f t="shared" si="2"/>
        <v>0</v>
      </c>
      <c r="AF100" s="92">
        <f t="shared" si="3"/>
        <v>0</v>
      </c>
      <c r="AG100" s="92">
        <f t="shared" si="4"/>
        <v>0</v>
      </c>
      <c r="AH100" s="92">
        <f t="shared" si="5"/>
        <v>0</v>
      </c>
      <c r="AI100" s="92">
        <f t="shared" si="6"/>
        <v>0</v>
      </c>
      <c r="AJ100" s="92">
        <f t="shared" si="7"/>
        <v>0</v>
      </c>
      <c r="AK100" s="92">
        <f t="shared" si="8"/>
        <v>0</v>
      </c>
      <c r="AL100" s="92">
        <f t="shared" si="9"/>
        <v>0</v>
      </c>
      <c r="AM100" s="92">
        <f t="shared" si="12"/>
        <v>0</v>
      </c>
      <c r="AN100" s="96">
        <f t="shared" si="10"/>
        <v>-16253.86</v>
      </c>
      <c r="AO100" s="94">
        <f t="shared" si="11"/>
        <v>-16878.86</v>
      </c>
    </row>
    <row r="101" spans="3:41" hidden="1" x14ac:dyDescent="0.35">
      <c r="C101" s="69"/>
      <c r="D101" s="69"/>
      <c r="E101" s="70"/>
      <c r="F101" s="70"/>
      <c r="G101" s="72"/>
      <c r="H101" s="71"/>
      <c r="I101" s="68"/>
      <c r="J101" s="90"/>
      <c r="K101" s="68"/>
      <c r="L101" s="68"/>
      <c r="M101" s="68"/>
      <c r="N101" s="68"/>
      <c r="O101" s="68"/>
      <c r="P101" s="68"/>
      <c r="Q101" s="68"/>
      <c r="R101" s="68"/>
      <c r="S101" s="68"/>
      <c r="T101" s="68"/>
      <c r="U101" s="68"/>
      <c r="V101" s="68"/>
      <c r="W101" s="68"/>
      <c r="X101" s="68"/>
      <c r="Y101" s="68"/>
      <c r="AC101" s="93">
        <v>43</v>
      </c>
      <c r="AD101" s="95">
        <f t="shared" si="1"/>
        <v>625</v>
      </c>
      <c r="AE101" s="92">
        <f t="shared" si="2"/>
        <v>0</v>
      </c>
      <c r="AF101" s="92">
        <f t="shared" si="3"/>
        <v>0</v>
      </c>
      <c r="AG101" s="92">
        <f t="shared" si="4"/>
        <v>0</v>
      </c>
      <c r="AH101" s="92">
        <f t="shared" si="5"/>
        <v>0</v>
      </c>
      <c r="AI101" s="92">
        <f t="shared" si="6"/>
        <v>0</v>
      </c>
      <c r="AJ101" s="92">
        <f t="shared" si="7"/>
        <v>0</v>
      </c>
      <c r="AK101" s="92">
        <f t="shared" si="8"/>
        <v>0</v>
      </c>
      <c r="AL101" s="92">
        <f t="shared" si="9"/>
        <v>0</v>
      </c>
      <c r="AM101" s="92">
        <f t="shared" si="12"/>
        <v>0</v>
      </c>
      <c r="AN101" s="96">
        <f t="shared" si="10"/>
        <v>-16878.86</v>
      </c>
      <c r="AO101" s="94">
        <f t="shared" si="11"/>
        <v>-17503.86</v>
      </c>
    </row>
    <row r="102" spans="3:41" hidden="1" x14ac:dyDescent="0.35">
      <c r="C102" s="69"/>
      <c r="D102" s="69"/>
      <c r="E102" s="70"/>
      <c r="F102" s="70"/>
      <c r="G102" s="72"/>
      <c r="H102" s="71"/>
      <c r="I102" s="68"/>
      <c r="J102" s="90"/>
      <c r="K102" s="68"/>
      <c r="L102" s="68"/>
      <c r="M102" s="68"/>
      <c r="N102" s="68"/>
      <c r="O102" s="68"/>
      <c r="P102" s="68"/>
      <c r="Q102" s="68"/>
      <c r="R102" s="68"/>
      <c r="S102" s="68"/>
      <c r="T102" s="68"/>
      <c r="U102" s="68"/>
      <c r="V102" s="68"/>
      <c r="W102" s="68"/>
      <c r="X102" s="68"/>
      <c r="Y102" s="68"/>
      <c r="AC102" s="93">
        <v>44</v>
      </c>
      <c r="AD102" s="95">
        <f t="shared" si="1"/>
        <v>625</v>
      </c>
      <c r="AE102" s="92">
        <f t="shared" si="2"/>
        <v>0</v>
      </c>
      <c r="AF102" s="92">
        <f t="shared" si="3"/>
        <v>0</v>
      </c>
      <c r="AG102" s="92">
        <f t="shared" si="4"/>
        <v>0</v>
      </c>
      <c r="AH102" s="92">
        <f t="shared" si="5"/>
        <v>0</v>
      </c>
      <c r="AI102" s="92">
        <f t="shared" si="6"/>
        <v>0</v>
      </c>
      <c r="AJ102" s="92">
        <f t="shared" si="7"/>
        <v>0</v>
      </c>
      <c r="AK102" s="92">
        <f t="shared" si="8"/>
        <v>0</v>
      </c>
      <c r="AL102" s="92">
        <f t="shared" si="9"/>
        <v>0</v>
      </c>
      <c r="AM102" s="92">
        <f t="shared" si="12"/>
        <v>0</v>
      </c>
      <c r="AN102" s="96">
        <f t="shared" si="10"/>
        <v>-17503.86</v>
      </c>
      <c r="AO102" s="94">
        <f t="shared" si="11"/>
        <v>-18128.86</v>
      </c>
    </row>
    <row r="103" spans="3:41" hidden="1" x14ac:dyDescent="0.35">
      <c r="C103" s="69"/>
      <c r="D103" s="69"/>
      <c r="E103" s="70"/>
      <c r="F103" s="70"/>
      <c r="G103" s="72"/>
      <c r="H103" s="71"/>
      <c r="I103" s="68"/>
      <c r="J103" s="90"/>
      <c r="K103" s="68"/>
      <c r="L103" s="68"/>
      <c r="M103" s="68"/>
      <c r="N103" s="68"/>
      <c r="O103" s="68"/>
      <c r="P103" s="68"/>
      <c r="Q103" s="68"/>
      <c r="R103" s="68"/>
      <c r="S103" s="68"/>
      <c r="T103" s="68"/>
      <c r="U103" s="68"/>
      <c r="V103" s="68"/>
      <c r="W103" s="68"/>
      <c r="X103" s="68"/>
      <c r="Y103" s="68"/>
      <c r="AC103" s="93">
        <v>45</v>
      </c>
      <c r="AD103" s="95">
        <f t="shared" si="1"/>
        <v>625</v>
      </c>
      <c r="AE103" s="92">
        <f t="shared" si="2"/>
        <v>0</v>
      </c>
      <c r="AF103" s="92">
        <f t="shared" si="3"/>
        <v>0</v>
      </c>
      <c r="AG103" s="92">
        <f t="shared" si="4"/>
        <v>0</v>
      </c>
      <c r="AH103" s="92">
        <f t="shared" si="5"/>
        <v>0</v>
      </c>
      <c r="AI103" s="92">
        <f t="shared" si="6"/>
        <v>0</v>
      </c>
      <c r="AJ103" s="92">
        <f t="shared" si="7"/>
        <v>0</v>
      </c>
      <c r="AK103" s="92">
        <f t="shared" si="8"/>
        <v>0</v>
      </c>
      <c r="AL103" s="92">
        <f t="shared" si="9"/>
        <v>0</v>
      </c>
      <c r="AM103" s="92">
        <f t="shared" si="12"/>
        <v>0</v>
      </c>
      <c r="AN103" s="96">
        <f t="shared" si="10"/>
        <v>-18128.86</v>
      </c>
      <c r="AO103" s="94">
        <f t="shared" si="11"/>
        <v>-18753.86</v>
      </c>
    </row>
    <row r="104" spans="3:41" hidden="1" x14ac:dyDescent="0.35">
      <c r="C104" s="69"/>
      <c r="D104" s="69"/>
      <c r="E104" s="70"/>
      <c r="F104" s="70"/>
      <c r="G104" s="72"/>
      <c r="H104" s="71"/>
      <c r="I104" s="68"/>
      <c r="J104" s="90"/>
      <c r="K104" s="68"/>
      <c r="L104" s="68"/>
      <c r="M104" s="68"/>
      <c r="N104" s="68"/>
      <c r="O104" s="68"/>
      <c r="P104" s="68"/>
      <c r="Q104" s="68"/>
      <c r="R104" s="68"/>
      <c r="S104" s="68"/>
      <c r="T104" s="68"/>
      <c r="U104" s="68"/>
      <c r="V104" s="68"/>
      <c r="W104" s="68"/>
      <c r="X104" s="68"/>
      <c r="Y104" s="68"/>
      <c r="AC104" s="93">
        <v>46</v>
      </c>
      <c r="AD104" s="95">
        <f t="shared" si="1"/>
        <v>625</v>
      </c>
      <c r="AE104" s="92">
        <f t="shared" si="2"/>
        <v>0</v>
      </c>
      <c r="AF104" s="92">
        <f t="shared" si="3"/>
        <v>0</v>
      </c>
      <c r="AG104" s="92">
        <f t="shared" si="4"/>
        <v>0</v>
      </c>
      <c r="AH104" s="92">
        <f t="shared" si="5"/>
        <v>0</v>
      </c>
      <c r="AI104" s="92">
        <f t="shared" si="6"/>
        <v>0</v>
      </c>
      <c r="AJ104" s="92">
        <f t="shared" si="7"/>
        <v>0</v>
      </c>
      <c r="AK104" s="92">
        <f t="shared" si="8"/>
        <v>0</v>
      </c>
      <c r="AL104" s="92">
        <f t="shared" si="9"/>
        <v>0</v>
      </c>
      <c r="AM104" s="92">
        <f t="shared" si="12"/>
        <v>0</v>
      </c>
      <c r="AN104" s="96">
        <f t="shared" si="10"/>
        <v>-18753.86</v>
      </c>
      <c r="AO104" s="94">
        <f t="shared" si="11"/>
        <v>-19378.86</v>
      </c>
    </row>
    <row r="105" spans="3:41" hidden="1" x14ac:dyDescent="0.35">
      <c r="C105" s="69"/>
      <c r="D105" s="69"/>
      <c r="E105" s="70"/>
      <c r="F105" s="70"/>
      <c r="G105" s="72"/>
      <c r="H105" s="71"/>
      <c r="I105" s="68"/>
      <c r="J105" s="90"/>
      <c r="K105" s="68"/>
      <c r="L105" s="68"/>
      <c r="M105" s="68"/>
      <c r="N105" s="68"/>
      <c r="O105" s="68"/>
      <c r="P105" s="68"/>
      <c r="Q105" s="68"/>
      <c r="R105" s="68"/>
      <c r="S105" s="68"/>
      <c r="T105" s="68"/>
      <c r="U105" s="68"/>
      <c r="V105" s="68"/>
      <c r="W105" s="68"/>
      <c r="X105" s="68"/>
      <c r="Y105" s="68"/>
      <c r="AC105" s="93">
        <v>47</v>
      </c>
      <c r="AD105" s="95">
        <f t="shared" si="1"/>
        <v>625</v>
      </c>
      <c r="AE105" s="92">
        <f t="shared" si="2"/>
        <v>0</v>
      </c>
      <c r="AF105" s="92">
        <f t="shared" si="3"/>
        <v>0</v>
      </c>
      <c r="AG105" s="92">
        <f t="shared" si="4"/>
        <v>0</v>
      </c>
      <c r="AH105" s="92">
        <f t="shared" si="5"/>
        <v>0</v>
      </c>
      <c r="AI105" s="92">
        <f t="shared" si="6"/>
        <v>0</v>
      </c>
      <c r="AJ105" s="92">
        <f t="shared" si="7"/>
        <v>0</v>
      </c>
      <c r="AK105" s="92">
        <f t="shared" si="8"/>
        <v>0</v>
      </c>
      <c r="AL105" s="92">
        <f t="shared" si="9"/>
        <v>0</v>
      </c>
      <c r="AM105" s="92">
        <f t="shared" si="12"/>
        <v>0</v>
      </c>
      <c r="AN105" s="96">
        <f t="shared" si="10"/>
        <v>-19378.86</v>
      </c>
      <c r="AO105" s="94">
        <f t="shared" si="11"/>
        <v>-20003.86</v>
      </c>
    </row>
    <row r="106" spans="3:41" hidden="1" x14ac:dyDescent="0.35">
      <c r="C106" s="69"/>
      <c r="D106" s="69"/>
      <c r="E106" s="70"/>
      <c r="F106" s="70"/>
      <c r="G106" s="72"/>
      <c r="H106" s="71"/>
      <c r="I106" s="68"/>
      <c r="J106" s="90"/>
      <c r="K106" s="68"/>
      <c r="L106" s="68"/>
      <c r="M106" s="68"/>
      <c r="N106" s="68"/>
      <c r="O106" s="68"/>
      <c r="P106" s="68"/>
      <c r="Q106" s="68"/>
      <c r="R106" s="68"/>
      <c r="S106" s="68"/>
      <c r="T106" s="68"/>
      <c r="U106" s="68"/>
      <c r="V106" s="68"/>
      <c r="W106" s="68"/>
      <c r="X106" s="68"/>
      <c r="Y106" s="68"/>
      <c r="AC106" s="93">
        <v>48</v>
      </c>
      <c r="AD106" s="95">
        <f t="shared" si="1"/>
        <v>625</v>
      </c>
      <c r="AE106" s="92">
        <f t="shared" si="2"/>
        <v>0</v>
      </c>
      <c r="AF106" s="92">
        <f t="shared" si="3"/>
        <v>0</v>
      </c>
      <c r="AG106" s="92">
        <f t="shared" si="4"/>
        <v>0</v>
      </c>
      <c r="AH106" s="92">
        <f t="shared" si="5"/>
        <v>0</v>
      </c>
      <c r="AI106" s="92">
        <f t="shared" si="6"/>
        <v>0</v>
      </c>
      <c r="AJ106" s="92">
        <f t="shared" si="7"/>
        <v>0</v>
      </c>
      <c r="AK106" s="92">
        <f t="shared" si="8"/>
        <v>0</v>
      </c>
      <c r="AL106" s="92">
        <f t="shared" si="9"/>
        <v>0</v>
      </c>
      <c r="AM106" s="92">
        <f t="shared" si="12"/>
        <v>0</v>
      </c>
      <c r="AN106" s="96">
        <f t="shared" si="10"/>
        <v>-20003.86</v>
      </c>
      <c r="AO106" s="94">
        <f t="shared" si="11"/>
        <v>-20628.86</v>
      </c>
    </row>
    <row r="107" spans="3:41" hidden="1" x14ac:dyDescent="0.35">
      <c r="C107" s="69"/>
      <c r="D107" s="69"/>
      <c r="E107" s="70"/>
      <c r="F107" s="70"/>
      <c r="G107" s="72"/>
      <c r="H107" s="71"/>
      <c r="I107" s="68"/>
      <c r="J107" s="90"/>
      <c r="K107" s="68"/>
      <c r="L107" s="68"/>
      <c r="M107" s="68"/>
      <c r="N107" s="68"/>
      <c r="O107" s="68"/>
      <c r="P107" s="68"/>
      <c r="Q107" s="68"/>
      <c r="R107" s="68"/>
      <c r="S107" s="68"/>
      <c r="T107" s="68"/>
      <c r="U107" s="68"/>
      <c r="V107" s="68"/>
      <c r="W107" s="68"/>
      <c r="X107" s="68"/>
      <c r="Y107" s="68"/>
      <c r="AC107" s="93">
        <v>49</v>
      </c>
      <c r="AD107" s="95">
        <f t="shared" si="1"/>
        <v>625</v>
      </c>
      <c r="AE107" s="92">
        <f t="shared" si="2"/>
        <v>0</v>
      </c>
      <c r="AF107" s="92">
        <f t="shared" si="3"/>
        <v>0</v>
      </c>
      <c r="AG107" s="92">
        <f t="shared" si="4"/>
        <v>0</v>
      </c>
      <c r="AH107" s="92">
        <f t="shared" si="5"/>
        <v>0</v>
      </c>
      <c r="AI107" s="92">
        <f t="shared" si="6"/>
        <v>0</v>
      </c>
      <c r="AJ107" s="92">
        <f t="shared" si="7"/>
        <v>0</v>
      </c>
      <c r="AK107" s="92">
        <f t="shared" si="8"/>
        <v>0</v>
      </c>
      <c r="AL107" s="92">
        <f t="shared" si="9"/>
        <v>0</v>
      </c>
      <c r="AM107" s="92">
        <f t="shared" si="12"/>
        <v>0</v>
      </c>
      <c r="AN107" s="96">
        <f t="shared" si="10"/>
        <v>-20628.86</v>
      </c>
      <c r="AO107" s="94">
        <f t="shared" si="11"/>
        <v>-21253.86</v>
      </c>
    </row>
    <row r="108" spans="3:41" hidden="1" x14ac:dyDescent="0.35">
      <c r="C108" s="69"/>
      <c r="D108" s="69"/>
      <c r="E108" s="70"/>
      <c r="F108" s="70"/>
      <c r="G108" s="72"/>
      <c r="H108" s="71"/>
      <c r="I108" s="68"/>
      <c r="J108" s="90"/>
      <c r="K108" s="68"/>
      <c r="L108" s="68"/>
      <c r="M108" s="68"/>
      <c r="N108" s="68"/>
      <c r="O108" s="68"/>
      <c r="P108" s="68"/>
      <c r="Q108" s="68"/>
      <c r="R108" s="68"/>
      <c r="S108" s="68"/>
      <c r="T108" s="68"/>
      <c r="U108" s="68"/>
      <c r="V108" s="68"/>
      <c r="W108" s="68"/>
      <c r="X108" s="68"/>
      <c r="Y108" s="68"/>
      <c r="AC108" s="93">
        <v>50</v>
      </c>
      <c r="AD108" s="95">
        <f t="shared" si="1"/>
        <v>625</v>
      </c>
      <c r="AE108" s="92">
        <f t="shared" si="2"/>
        <v>0</v>
      </c>
      <c r="AF108" s="92">
        <f t="shared" si="3"/>
        <v>0</v>
      </c>
      <c r="AG108" s="92">
        <f t="shared" si="4"/>
        <v>0</v>
      </c>
      <c r="AH108" s="92">
        <f t="shared" si="5"/>
        <v>0</v>
      </c>
      <c r="AI108" s="92">
        <f t="shared" si="6"/>
        <v>0</v>
      </c>
      <c r="AJ108" s="92">
        <f t="shared" si="7"/>
        <v>0</v>
      </c>
      <c r="AK108" s="92">
        <f t="shared" si="8"/>
        <v>0</v>
      </c>
      <c r="AL108" s="92">
        <f t="shared" si="9"/>
        <v>0</v>
      </c>
      <c r="AM108" s="92">
        <f t="shared" si="12"/>
        <v>0</v>
      </c>
      <c r="AN108" s="96">
        <f t="shared" si="10"/>
        <v>-21253.86</v>
      </c>
      <c r="AO108" s="94">
        <f t="shared" si="11"/>
        <v>-21878.86</v>
      </c>
    </row>
    <row r="109" spans="3:41" hidden="1" x14ac:dyDescent="0.35">
      <c r="C109" s="69"/>
      <c r="D109" s="69"/>
      <c r="E109" s="70"/>
      <c r="F109" s="70"/>
      <c r="G109" s="72"/>
      <c r="H109" s="71"/>
      <c r="I109" s="68"/>
      <c r="J109" s="90"/>
      <c r="K109" s="68"/>
      <c r="L109" s="68"/>
      <c r="M109" s="68"/>
      <c r="N109" s="68"/>
      <c r="O109" s="68"/>
      <c r="P109" s="68"/>
      <c r="Q109" s="68"/>
      <c r="R109" s="68"/>
      <c r="S109" s="68"/>
      <c r="T109" s="68"/>
      <c r="U109" s="68"/>
      <c r="V109" s="68"/>
      <c r="W109" s="68"/>
      <c r="X109" s="68"/>
      <c r="Y109" s="68"/>
      <c r="AC109" s="93">
        <v>51</v>
      </c>
      <c r="AD109" s="95">
        <f t="shared" si="1"/>
        <v>625</v>
      </c>
      <c r="AE109" s="92">
        <f t="shared" si="2"/>
        <v>0</v>
      </c>
      <c r="AF109" s="92">
        <f t="shared" si="3"/>
        <v>0</v>
      </c>
      <c r="AG109" s="92">
        <f t="shared" si="4"/>
        <v>0</v>
      </c>
      <c r="AH109" s="92">
        <f t="shared" si="5"/>
        <v>0</v>
      </c>
      <c r="AI109" s="92">
        <f t="shared" si="6"/>
        <v>0</v>
      </c>
      <c r="AJ109" s="92">
        <f t="shared" si="7"/>
        <v>0</v>
      </c>
      <c r="AK109" s="92">
        <f t="shared" si="8"/>
        <v>0</v>
      </c>
      <c r="AL109" s="92">
        <f t="shared" si="9"/>
        <v>0</v>
      </c>
      <c r="AM109" s="92">
        <f t="shared" si="12"/>
        <v>0</v>
      </c>
      <c r="AN109" s="96">
        <f t="shared" si="10"/>
        <v>-21878.86</v>
      </c>
      <c r="AO109" s="94">
        <f t="shared" si="11"/>
        <v>-22503.86</v>
      </c>
    </row>
    <row r="110" spans="3:41" hidden="1" x14ac:dyDescent="0.35">
      <c r="C110" s="69"/>
      <c r="D110" s="69"/>
      <c r="E110" s="70"/>
      <c r="F110" s="70"/>
      <c r="G110" s="72"/>
      <c r="H110" s="71"/>
      <c r="I110" s="68"/>
      <c r="J110" s="90"/>
      <c r="K110" s="68"/>
      <c r="L110" s="68"/>
      <c r="M110" s="68"/>
      <c r="N110" s="68"/>
      <c r="O110" s="68"/>
      <c r="P110" s="68"/>
      <c r="Q110" s="68"/>
      <c r="R110" s="68"/>
      <c r="S110" s="68"/>
      <c r="T110" s="68"/>
      <c r="U110" s="68"/>
      <c r="V110" s="68"/>
      <c r="W110" s="68"/>
      <c r="X110" s="68"/>
      <c r="Y110" s="68"/>
      <c r="AC110" s="93">
        <v>52</v>
      </c>
      <c r="AD110" s="95">
        <f t="shared" si="1"/>
        <v>625</v>
      </c>
      <c r="AE110" s="92">
        <f t="shared" si="2"/>
        <v>0</v>
      </c>
      <c r="AF110" s="92">
        <f t="shared" si="3"/>
        <v>0</v>
      </c>
      <c r="AG110" s="92">
        <f t="shared" si="4"/>
        <v>0</v>
      </c>
      <c r="AH110" s="92">
        <f t="shared" si="5"/>
        <v>0</v>
      </c>
      <c r="AI110" s="92">
        <f t="shared" si="6"/>
        <v>0</v>
      </c>
      <c r="AJ110" s="92">
        <f t="shared" si="7"/>
        <v>0</v>
      </c>
      <c r="AK110" s="92">
        <f t="shared" si="8"/>
        <v>0</v>
      </c>
      <c r="AL110" s="92">
        <f t="shared" si="9"/>
        <v>0</v>
      </c>
      <c r="AM110" s="92">
        <f t="shared" si="12"/>
        <v>0</v>
      </c>
      <c r="AN110" s="96">
        <f t="shared" si="10"/>
        <v>-22503.86</v>
      </c>
      <c r="AO110" s="94">
        <f t="shared" si="11"/>
        <v>-23128.86</v>
      </c>
    </row>
    <row r="111" spans="3:41" hidden="1" x14ac:dyDescent="0.35">
      <c r="C111" s="69"/>
      <c r="D111" s="69"/>
      <c r="E111" s="70"/>
      <c r="F111" s="70"/>
      <c r="G111" s="72"/>
      <c r="H111" s="71"/>
      <c r="I111" s="68"/>
      <c r="J111" s="90"/>
      <c r="K111" s="68"/>
      <c r="L111" s="68"/>
      <c r="M111" s="68"/>
      <c r="N111" s="68"/>
      <c r="O111" s="68"/>
      <c r="P111" s="68"/>
      <c r="Q111" s="68"/>
      <c r="R111" s="68"/>
      <c r="S111" s="68"/>
      <c r="T111" s="68"/>
      <c r="U111" s="68"/>
      <c r="V111" s="68"/>
      <c r="W111" s="68"/>
      <c r="X111" s="68"/>
      <c r="Y111" s="68"/>
      <c r="AC111" s="93">
        <v>53</v>
      </c>
      <c r="AD111" s="95">
        <f t="shared" si="1"/>
        <v>625</v>
      </c>
      <c r="AE111" s="92">
        <f t="shared" si="2"/>
        <v>0</v>
      </c>
      <c r="AF111" s="92">
        <f t="shared" si="3"/>
        <v>0</v>
      </c>
      <c r="AG111" s="92">
        <f t="shared" si="4"/>
        <v>0</v>
      </c>
      <c r="AH111" s="92">
        <f t="shared" si="5"/>
        <v>0</v>
      </c>
      <c r="AI111" s="92">
        <f t="shared" si="6"/>
        <v>0</v>
      </c>
      <c r="AJ111" s="92">
        <f t="shared" si="7"/>
        <v>0</v>
      </c>
      <c r="AK111" s="92">
        <f t="shared" si="8"/>
        <v>0</v>
      </c>
      <c r="AL111" s="92">
        <f t="shared" si="9"/>
        <v>0</v>
      </c>
      <c r="AM111" s="92">
        <f t="shared" si="12"/>
        <v>0</v>
      </c>
      <c r="AN111" s="96">
        <f t="shared" si="10"/>
        <v>-23128.86</v>
      </c>
      <c r="AO111" s="94">
        <f t="shared" si="11"/>
        <v>-23753.86</v>
      </c>
    </row>
    <row r="112" spans="3:41" hidden="1" x14ac:dyDescent="0.35">
      <c r="C112" s="69"/>
      <c r="D112" s="69"/>
      <c r="E112" s="70"/>
      <c r="F112" s="70"/>
      <c r="G112" s="72"/>
      <c r="H112" s="71"/>
      <c r="I112" s="68"/>
      <c r="J112" s="90"/>
      <c r="K112" s="68"/>
      <c r="L112" s="68"/>
      <c r="M112" s="68"/>
      <c r="N112" s="68"/>
      <c r="O112" s="68"/>
      <c r="P112" s="68"/>
      <c r="Q112" s="68"/>
      <c r="R112" s="68"/>
      <c r="S112" s="68"/>
      <c r="T112" s="68"/>
      <c r="U112" s="68"/>
      <c r="V112" s="68"/>
      <c r="W112" s="68"/>
      <c r="X112" s="68"/>
      <c r="Y112" s="68"/>
      <c r="AC112" s="93">
        <v>54</v>
      </c>
      <c r="AD112" s="95">
        <f t="shared" si="1"/>
        <v>625</v>
      </c>
      <c r="AE112" s="92">
        <f t="shared" si="2"/>
        <v>0</v>
      </c>
      <c r="AF112" s="92">
        <f t="shared" si="3"/>
        <v>0</v>
      </c>
      <c r="AG112" s="92">
        <f t="shared" si="4"/>
        <v>0</v>
      </c>
      <c r="AH112" s="92">
        <f t="shared" si="5"/>
        <v>0</v>
      </c>
      <c r="AI112" s="92">
        <f t="shared" si="6"/>
        <v>0</v>
      </c>
      <c r="AJ112" s="92">
        <f t="shared" si="7"/>
        <v>0</v>
      </c>
      <c r="AK112" s="92">
        <f t="shared" si="8"/>
        <v>0</v>
      </c>
      <c r="AL112" s="92">
        <f t="shared" si="9"/>
        <v>0</v>
      </c>
      <c r="AM112" s="92">
        <f t="shared" si="12"/>
        <v>0</v>
      </c>
      <c r="AN112" s="96">
        <f t="shared" si="10"/>
        <v>-23753.86</v>
      </c>
      <c r="AO112" s="94">
        <f t="shared" si="11"/>
        <v>-24378.86</v>
      </c>
    </row>
    <row r="113" spans="3:41" hidden="1" x14ac:dyDescent="0.35">
      <c r="C113" s="69"/>
      <c r="D113" s="69"/>
      <c r="E113" s="70"/>
      <c r="F113" s="70"/>
      <c r="G113" s="72"/>
      <c r="H113" s="71"/>
      <c r="I113" s="68"/>
      <c r="J113" s="90"/>
      <c r="K113" s="68"/>
      <c r="L113" s="68"/>
      <c r="M113" s="68"/>
      <c r="N113" s="68"/>
      <c r="O113" s="68"/>
      <c r="P113" s="68"/>
      <c r="Q113" s="68"/>
      <c r="R113" s="68"/>
      <c r="S113" s="68"/>
      <c r="T113" s="68"/>
      <c r="U113" s="68"/>
      <c r="V113" s="68"/>
      <c r="W113" s="68"/>
      <c r="X113" s="68"/>
      <c r="Y113" s="68"/>
      <c r="AC113" s="93">
        <v>55</v>
      </c>
      <c r="AD113" s="95">
        <f t="shared" si="1"/>
        <v>625</v>
      </c>
      <c r="AE113" s="92">
        <f t="shared" si="2"/>
        <v>0</v>
      </c>
      <c r="AF113" s="92">
        <f t="shared" si="3"/>
        <v>0</v>
      </c>
      <c r="AG113" s="92">
        <f t="shared" si="4"/>
        <v>0</v>
      </c>
      <c r="AH113" s="92">
        <f t="shared" si="5"/>
        <v>0</v>
      </c>
      <c r="AI113" s="92">
        <f t="shared" si="6"/>
        <v>0</v>
      </c>
      <c r="AJ113" s="92">
        <f t="shared" si="7"/>
        <v>0</v>
      </c>
      <c r="AK113" s="92">
        <f t="shared" si="8"/>
        <v>0</v>
      </c>
      <c r="AL113" s="92">
        <f t="shared" si="9"/>
        <v>0</v>
      </c>
      <c r="AM113" s="92">
        <f t="shared" si="12"/>
        <v>0</v>
      </c>
      <c r="AN113" s="96">
        <f t="shared" si="10"/>
        <v>-24378.86</v>
      </c>
      <c r="AO113" s="94">
        <f t="shared" si="11"/>
        <v>-25003.86</v>
      </c>
    </row>
    <row r="114" spans="3:41" hidden="1" x14ac:dyDescent="0.35">
      <c r="C114" s="69"/>
      <c r="D114" s="69"/>
      <c r="E114" s="70"/>
      <c r="F114" s="70"/>
      <c r="G114" s="72"/>
      <c r="H114" s="71"/>
      <c r="I114" s="68"/>
      <c r="J114" s="90"/>
      <c r="K114" s="68"/>
      <c r="L114" s="68"/>
      <c r="M114" s="68"/>
      <c r="N114" s="68"/>
      <c r="O114" s="68"/>
      <c r="P114" s="68"/>
      <c r="Q114" s="68"/>
      <c r="R114" s="68"/>
      <c r="S114" s="68"/>
      <c r="T114" s="68"/>
      <c r="U114" s="68"/>
      <c r="V114" s="68"/>
      <c r="W114" s="68"/>
      <c r="X114" s="68"/>
      <c r="Y114" s="68"/>
      <c r="AC114" s="93">
        <v>56</v>
      </c>
      <c r="AD114" s="95">
        <f t="shared" si="1"/>
        <v>625</v>
      </c>
      <c r="AE114" s="92">
        <f t="shared" si="2"/>
        <v>0</v>
      </c>
      <c r="AF114" s="92">
        <f t="shared" si="3"/>
        <v>0</v>
      </c>
      <c r="AG114" s="92">
        <f t="shared" si="4"/>
        <v>0</v>
      </c>
      <c r="AH114" s="92">
        <f t="shared" si="5"/>
        <v>0</v>
      </c>
      <c r="AI114" s="92">
        <f t="shared" si="6"/>
        <v>0</v>
      </c>
      <c r="AJ114" s="92">
        <f t="shared" si="7"/>
        <v>0</v>
      </c>
      <c r="AK114" s="92">
        <f t="shared" si="8"/>
        <v>0</v>
      </c>
      <c r="AL114" s="92">
        <f t="shared" si="9"/>
        <v>0</v>
      </c>
      <c r="AM114" s="92">
        <f t="shared" si="12"/>
        <v>0</v>
      </c>
      <c r="AN114" s="96">
        <f t="shared" si="10"/>
        <v>-25003.86</v>
      </c>
      <c r="AO114" s="94">
        <f t="shared" si="11"/>
        <v>-25628.86</v>
      </c>
    </row>
    <row r="115" spans="3:41" hidden="1" x14ac:dyDescent="0.35">
      <c r="C115" s="69"/>
      <c r="D115" s="69"/>
      <c r="E115" s="70"/>
      <c r="F115" s="70"/>
      <c r="G115" s="72"/>
      <c r="H115" s="71"/>
      <c r="I115" s="68"/>
      <c r="J115" s="90"/>
      <c r="K115" s="68"/>
      <c r="L115" s="68"/>
      <c r="M115" s="68"/>
      <c r="N115" s="68"/>
      <c r="O115" s="68"/>
      <c r="P115" s="68"/>
      <c r="Q115" s="68"/>
      <c r="R115" s="68"/>
      <c r="S115" s="68"/>
      <c r="T115" s="68"/>
      <c r="U115" s="68"/>
      <c r="V115" s="68"/>
      <c r="W115" s="68"/>
      <c r="X115" s="68"/>
      <c r="Y115" s="68"/>
      <c r="AC115" s="93">
        <v>57</v>
      </c>
      <c r="AD115" s="95">
        <f t="shared" si="1"/>
        <v>625</v>
      </c>
      <c r="AE115" s="92">
        <f t="shared" si="2"/>
        <v>0</v>
      </c>
      <c r="AF115" s="92">
        <f t="shared" si="3"/>
        <v>0</v>
      </c>
      <c r="AG115" s="92">
        <f t="shared" si="4"/>
        <v>0</v>
      </c>
      <c r="AH115" s="92">
        <f t="shared" si="5"/>
        <v>0</v>
      </c>
      <c r="AI115" s="92">
        <f t="shared" si="6"/>
        <v>0</v>
      </c>
      <c r="AJ115" s="92">
        <f t="shared" si="7"/>
        <v>0</v>
      </c>
      <c r="AK115" s="92">
        <f t="shared" si="8"/>
        <v>0</v>
      </c>
      <c r="AL115" s="92">
        <f t="shared" si="9"/>
        <v>0</v>
      </c>
      <c r="AM115" s="92">
        <f t="shared" si="12"/>
        <v>0</v>
      </c>
      <c r="AN115" s="96">
        <f t="shared" si="10"/>
        <v>-25628.86</v>
      </c>
      <c r="AO115" s="94">
        <f t="shared" si="11"/>
        <v>-26253.86</v>
      </c>
    </row>
    <row r="116" spans="3:41" hidden="1" x14ac:dyDescent="0.35">
      <c r="C116" s="69"/>
      <c r="D116" s="69"/>
      <c r="E116" s="70"/>
      <c r="F116" s="70"/>
      <c r="G116" s="72"/>
      <c r="H116" s="71"/>
      <c r="I116" s="68"/>
      <c r="J116" s="90"/>
      <c r="K116" s="68"/>
      <c r="L116" s="68"/>
      <c r="M116" s="68"/>
      <c r="N116" s="68"/>
      <c r="O116" s="68"/>
      <c r="P116" s="68"/>
      <c r="Q116" s="68"/>
      <c r="R116" s="68"/>
      <c r="S116" s="68"/>
      <c r="T116" s="68"/>
      <c r="U116" s="68"/>
      <c r="V116" s="68"/>
      <c r="W116" s="68"/>
      <c r="X116" s="68"/>
      <c r="Y116" s="68"/>
      <c r="AC116" s="93">
        <v>58</v>
      </c>
      <c r="AD116" s="95">
        <f t="shared" si="1"/>
        <v>625</v>
      </c>
      <c r="AE116" s="92">
        <f t="shared" si="2"/>
        <v>0</v>
      </c>
      <c r="AF116" s="92">
        <f t="shared" si="3"/>
        <v>0</v>
      </c>
      <c r="AG116" s="92">
        <f t="shared" si="4"/>
        <v>0</v>
      </c>
      <c r="AH116" s="92">
        <f t="shared" si="5"/>
        <v>0</v>
      </c>
      <c r="AI116" s="92">
        <f t="shared" si="6"/>
        <v>0</v>
      </c>
      <c r="AJ116" s="92">
        <f t="shared" si="7"/>
        <v>0</v>
      </c>
      <c r="AK116" s="92">
        <f t="shared" si="8"/>
        <v>0</v>
      </c>
      <c r="AL116" s="92">
        <f t="shared" si="9"/>
        <v>0</v>
      </c>
      <c r="AM116" s="92">
        <f t="shared" si="12"/>
        <v>0</v>
      </c>
      <c r="AN116" s="96">
        <f t="shared" si="10"/>
        <v>-26253.86</v>
      </c>
      <c r="AO116" s="94">
        <f t="shared" si="11"/>
        <v>-26878.86</v>
      </c>
    </row>
    <row r="117" spans="3:41" hidden="1" x14ac:dyDescent="0.35">
      <c r="C117" s="69"/>
      <c r="D117" s="69"/>
      <c r="E117" s="70"/>
      <c r="F117" s="70"/>
      <c r="G117" s="72"/>
      <c r="H117" s="71"/>
      <c r="I117" s="68"/>
      <c r="J117" s="90"/>
      <c r="K117" s="68"/>
      <c r="L117" s="68"/>
      <c r="M117" s="68"/>
      <c r="N117" s="68"/>
      <c r="O117" s="68"/>
      <c r="P117" s="68"/>
      <c r="Q117" s="68"/>
      <c r="R117" s="68"/>
      <c r="S117" s="68"/>
      <c r="T117" s="68"/>
      <c r="U117" s="68"/>
      <c r="V117" s="68"/>
      <c r="W117" s="68"/>
      <c r="X117" s="68"/>
      <c r="Y117" s="68"/>
      <c r="AC117" s="93">
        <v>59</v>
      </c>
      <c r="AD117" s="95">
        <f t="shared" si="1"/>
        <v>625</v>
      </c>
      <c r="AE117" s="92">
        <f t="shared" si="2"/>
        <v>0</v>
      </c>
      <c r="AF117" s="92">
        <f t="shared" si="3"/>
        <v>0</v>
      </c>
      <c r="AG117" s="92">
        <f t="shared" si="4"/>
        <v>0</v>
      </c>
      <c r="AH117" s="92">
        <f t="shared" si="5"/>
        <v>0</v>
      </c>
      <c r="AI117" s="92">
        <f t="shared" si="6"/>
        <v>0</v>
      </c>
      <c r="AJ117" s="92">
        <f t="shared" si="7"/>
        <v>0</v>
      </c>
      <c r="AK117" s="92">
        <f t="shared" si="8"/>
        <v>0</v>
      </c>
      <c r="AL117" s="92">
        <f t="shared" si="9"/>
        <v>0</v>
      </c>
      <c r="AM117" s="92">
        <f t="shared" si="12"/>
        <v>0</v>
      </c>
      <c r="AN117" s="96">
        <f t="shared" si="10"/>
        <v>-26878.86</v>
      </c>
      <c r="AO117" s="94">
        <f t="shared" si="11"/>
        <v>-27503.86</v>
      </c>
    </row>
    <row r="118" spans="3:41" hidden="1" x14ac:dyDescent="0.35">
      <c r="C118" s="69"/>
      <c r="D118" s="69"/>
      <c r="E118" s="70"/>
      <c r="F118" s="70"/>
      <c r="G118" s="72"/>
      <c r="H118" s="71"/>
      <c r="I118" s="68"/>
      <c r="J118" s="90"/>
      <c r="K118" s="68"/>
      <c r="L118" s="68"/>
      <c r="M118" s="68"/>
      <c r="N118" s="68"/>
      <c r="O118" s="68"/>
      <c r="P118" s="68"/>
      <c r="Q118" s="68"/>
      <c r="R118" s="68"/>
      <c r="S118" s="68"/>
      <c r="T118" s="68"/>
      <c r="U118" s="68"/>
      <c r="V118" s="68"/>
      <c r="W118" s="68"/>
      <c r="X118" s="68"/>
      <c r="Y118" s="68"/>
      <c r="AC118" s="93">
        <v>60</v>
      </c>
      <c r="AD118" s="95">
        <f t="shared" si="1"/>
        <v>625</v>
      </c>
      <c r="AE118" s="92">
        <f t="shared" si="2"/>
        <v>0</v>
      </c>
      <c r="AF118" s="92">
        <f t="shared" si="3"/>
        <v>0</v>
      </c>
      <c r="AG118" s="92">
        <f t="shared" si="4"/>
        <v>0</v>
      </c>
      <c r="AH118" s="92">
        <f t="shared" si="5"/>
        <v>0</v>
      </c>
      <c r="AI118" s="92">
        <f t="shared" si="6"/>
        <v>0</v>
      </c>
      <c r="AJ118" s="92">
        <f t="shared" si="7"/>
        <v>0</v>
      </c>
      <c r="AK118" s="92">
        <f t="shared" si="8"/>
        <v>0</v>
      </c>
      <c r="AL118" s="92">
        <f t="shared" si="9"/>
        <v>0</v>
      </c>
      <c r="AM118" s="92">
        <f t="shared" si="12"/>
        <v>0</v>
      </c>
      <c r="AN118" s="96">
        <f t="shared" si="10"/>
        <v>-27503.86</v>
      </c>
      <c r="AO118" s="94">
        <f t="shared" si="11"/>
        <v>-28128.86</v>
      </c>
    </row>
    <row r="119" spans="3:41" hidden="1" x14ac:dyDescent="0.35">
      <c r="C119" s="69"/>
      <c r="D119" s="69"/>
      <c r="E119" s="70"/>
      <c r="F119" s="70"/>
      <c r="G119" s="72"/>
      <c r="H119" s="71"/>
      <c r="I119" s="68"/>
      <c r="J119" s="90"/>
      <c r="K119" s="68"/>
      <c r="L119" s="68"/>
      <c r="M119" s="68"/>
      <c r="N119" s="68"/>
      <c r="O119" s="68"/>
      <c r="P119" s="68"/>
      <c r="Q119" s="68"/>
      <c r="R119" s="68"/>
      <c r="S119" s="68"/>
      <c r="T119" s="68"/>
      <c r="U119" s="68"/>
      <c r="V119" s="68"/>
      <c r="W119" s="68"/>
      <c r="X119" s="68"/>
      <c r="Y119" s="68"/>
      <c r="AC119" s="93">
        <v>61</v>
      </c>
      <c r="AD119" s="95">
        <f t="shared" si="1"/>
        <v>625</v>
      </c>
      <c r="AE119" s="92">
        <f t="shared" si="2"/>
        <v>0</v>
      </c>
      <c r="AF119" s="92">
        <f t="shared" si="3"/>
        <v>0</v>
      </c>
      <c r="AG119" s="92">
        <f t="shared" si="4"/>
        <v>0</v>
      </c>
      <c r="AH119" s="92">
        <f t="shared" si="5"/>
        <v>0</v>
      </c>
      <c r="AI119" s="92">
        <f t="shared" si="6"/>
        <v>0</v>
      </c>
      <c r="AJ119" s="92">
        <f t="shared" si="7"/>
        <v>0</v>
      </c>
      <c r="AK119" s="92">
        <f t="shared" si="8"/>
        <v>0</v>
      </c>
      <c r="AL119" s="92">
        <f t="shared" si="9"/>
        <v>0</v>
      </c>
      <c r="AM119" s="92">
        <f t="shared" si="12"/>
        <v>0</v>
      </c>
      <c r="AN119" s="96">
        <f t="shared" si="10"/>
        <v>-28128.86</v>
      </c>
      <c r="AO119" s="94">
        <f t="shared" si="11"/>
        <v>-28753.86</v>
      </c>
    </row>
    <row r="120" spans="3:41" hidden="1" x14ac:dyDescent="0.35">
      <c r="C120" s="69"/>
      <c r="D120" s="69"/>
      <c r="E120" s="70"/>
      <c r="F120" s="70"/>
      <c r="G120" s="72"/>
      <c r="H120" s="71"/>
      <c r="I120" s="68"/>
      <c r="J120" s="90"/>
      <c r="K120" s="68"/>
      <c r="L120" s="68"/>
      <c r="M120" s="68"/>
      <c r="N120" s="68"/>
      <c r="O120" s="68"/>
      <c r="P120" s="68"/>
      <c r="Q120" s="68"/>
      <c r="R120" s="68"/>
      <c r="S120" s="68"/>
      <c r="T120" s="68"/>
      <c r="U120" s="68"/>
      <c r="V120" s="68"/>
      <c r="W120" s="68"/>
      <c r="X120" s="68"/>
      <c r="Y120" s="68"/>
      <c r="AC120" s="93">
        <v>62</v>
      </c>
      <c r="AD120" s="95">
        <f t="shared" si="1"/>
        <v>625</v>
      </c>
      <c r="AE120" s="92">
        <f t="shared" si="2"/>
        <v>0</v>
      </c>
      <c r="AF120" s="92">
        <f t="shared" si="3"/>
        <v>0</v>
      </c>
      <c r="AG120" s="92">
        <f t="shared" si="4"/>
        <v>0</v>
      </c>
      <c r="AH120" s="92">
        <f t="shared" si="5"/>
        <v>0</v>
      </c>
      <c r="AI120" s="92">
        <f t="shared" si="6"/>
        <v>0</v>
      </c>
      <c r="AJ120" s="92">
        <f t="shared" si="7"/>
        <v>0</v>
      </c>
      <c r="AK120" s="92">
        <f t="shared" si="8"/>
        <v>0</v>
      </c>
      <c r="AL120" s="92">
        <f t="shared" si="9"/>
        <v>0</v>
      </c>
      <c r="AM120" s="92">
        <f t="shared" si="12"/>
        <v>0</v>
      </c>
      <c r="AN120" s="96">
        <f t="shared" si="10"/>
        <v>-28753.86</v>
      </c>
      <c r="AO120" s="94">
        <f t="shared" si="11"/>
        <v>-29378.86</v>
      </c>
    </row>
    <row r="121" spans="3:41" hidden="1" x14ac:dyDescent="0.35">
      <c r="C121" s="69"/>
      <c r="D121" s="69"/>
      <c r="E121" s="70"/>
      <c r="F121" s="70"/>
      <c r="G121" s="72"/>
      <c r="H121" s="71"/>
      <c r="I121" s="68"/>
      <c r="J121" s="90"/>
      <c r="K121" s="68"/>
      <c r="L121" s="68"/>
      <c r="M121" s="68"/>
      <c r="N121" s="68"/>
      <c r="O121" s="68"/>
      <c r="P121" s="68"/>
      <c r="Q121" s="68"/>
      <c r="R121" s="68"/>
      <c r="S121" s="68"/>
      <c r="T121" s="68"/>
      <c r="U121" s="68"/>
      <c r="V121" s="68"/>
      <c r="W121" s="68"/>
      <c r="X121" s="68"/>
      <c r="Y121" s="68"/>
      <c r="AC121" s="93">
        <v>63</v>
      </c>
      <c r="AD121" s="95">
        <f t="shared" si="1"/>
        <v>625</v>
      </c>
      <c r="AE121" s="92">
        <f t="shared" si="2"/>
        <v>0</v>
      </c>
      <c r="AF121" s="92">
        <f t="shared" si="3"/>
        <v>0</v>
      </c>
      <c r="AG121" s="92">
        <f t="shared" si="4"/>
        <v>0</v>
      </c>
      <c r="AH121" s="92">
        <f t="shared" si="5"/>
        <v>0</v>
      </c>
      <c r="AI121" s="92">
        <f t="shared" si="6"/>
        <v>0</v>
      </c>
      <c r="AJ121" s="92">
        <f t="shared" si="7"/>
        <v>0</v>
      </c>
      <c r="AK121" s="92">
        <f t="shared" si="8"/>
        <v>0</v>
      </c>
      <c r="AL121" s="92">
        <f t="shared" si="9"/>
        <v>0</v>
      </c>
      <c r="AM121" s="92">
        <f t="shared" si="12"/>
        <v>0</v>
      </c>
      <c r="AN121" s="96">
        <f t="shared" si="10"/>
        <v>-29378.86</v>
      </c>
      <c r="AO121" s="94">
        <f t="shared" si="11"/>
        <v>-30003.86</v>
      </c>
    </row>
    <row r="122" spans="3:41" hidden="1" x14ac:dyDescent="0.35">
      <c r="C122" s="69"/>
      <c r="D122" s="69"/>
      <c r="E122" s="70"/>
      <c r="F122" s="70"/>
      <c r="G122" s="72"/>
      <c r="H122" s="71"/>
      <c r="I122" s="68"/>
      <c r="J122" s="90"/>
      <c r="K122" s="68"/>
      <c r="L122" s="68"/>
      <c r="M122" s="68"/>
      <c r="N122" s="68"/>
      <c r="O122" s="68"/>
      <c r="P122" s="68"/>
      <c r="Q122" s="68"/>
      <c r="R122" s="68"/>
      <c r="S122" s="68"/>
      <c r="T122" s="68"/>
      <c r="U122" s="68"/>
      <c r="V122" s="68"/>
      <c r="W122" s="68"/>
      <c r="X122" s="68"/>
      <c r="Y122" s="68"/>
      <c r="AC122" s="93">
        <v>64</v>
      </c>
      <c r="AD122" s="95">
        <f t="shared" si="1"/>
        <v>625</v>
      </c>
      <c r="AE122" s="92">
        <f t="shared" si="2"/>
        <v>0</v>
      </c>
      <c r="AF122" s="92">
        <f t="shared" si="3"/>
        <v>0</v>
      </c>
      <c r="AG122" s="92">
        <f t="shared" si="4"/>
        <v>0</v>
      </c>
      <c r="AH122" s="92">
        <f t="shared" si="5"/>
        <v>0</v>
      </c>
      <c r="AI122" s="92">
        <f t="shared" si="6"/>
        <v>0</v>
      </c>
      <c r="AJ122" s="92">
        <f t="shared" si="7"/>
        <v>0</v>
      </c>
      <c r="AK122" s="92">
        <f t="shared" si="8"/>
        <v>0</v>
      </c>
      <c r="AL122" s="92">
        <f t="shared" si="9"/>
        <v>0</v>
      </c>
      <c r="AM122" s="92">
        <f t="shared" si="12"/>
        <v>0</v>
      </c>
      <c r="AN122" s="96">
        <f t="shared" si="10"/>
        <v>-30003.86</v>
      </c>
      <c r="AO122" s="94">
        <f t="shared" si="11"/>
        <v>-30628.86</v>
      </c>
    </row>
    <row r="123" spans="3:41" hidden="1" x14ac:dyDescent="0.35">
      <c r="C123" s="69"/>
      <c r="D123" s="69"/>
      <c r="E123" s="70"/>
      <c r="F123" s="70"/>
      <c r="G123" s="72"/>
      <c r="H123" s="71"/>
      <c r="I123" s="68"/>
      <c r="J123" s="90"/>
      <c r="K123" s="68"/>
      <c r="L123" s="68"/>
      <c r="M123" s="68"/>
      <c r="N123" s="68"/>
      <c r="O123" s="68"/>
      <c r="P123" s="68"/>
      <c r="Q123" s="68"/>
      <c r="R123" s="68"/>
      <c r="S123" s="68"/>
      <c r="T123" s="68"/>
      <c r="U123" s="68"/>
      <c r="V123" s="68"/>
      <c r="W123" s="68"/>
      <c r="X123" s="68"/>
      <c r="Y123" s="68"/>
      <c r="AC123" s="93">
        <v>65</v>
      </c>
      <c r="AD123" s="95">
        <f t="shared" si="1"/>
        <v>625</v>
      </c>
      <c r="AE123" s="92">
        <f t="shared" si="2"/>
        <v>0</v>
      </c>
      <c r="AF123" s="92">
        <f t="shared" si="3"/>
        <v>0</v>
      </c>
      <c r="AG123" s="92">
        <f t="shared" si="4"/>
        <v>0</v>
      </c>
      <c r="AH123" s="92">
        <f t="shared" si="5"/>
        <v>0</v>
      </c>
      <c r="AI123" s="92">
        <f t="shared" si="6"/>
        <v>0</v>
      </c>
      <c r="AJ123" s="92">
        <f t="shared" si="7"/>
        <v>0</v>
      </c>
      <c r="AK123" s="92">
        <f t="shared" si="8"/>
        <v>0</v>
      </c>
      <c r="AL123" s="92">
        <f t="shared" si="9"/>
        <v>0</v>
      </c>
      <c r="AM123" s="92">
        <f t="shared" si="12"/>
        <v>0</v>
      </c>
      <c r="AN123" s="96">
        <f t="shared" si="10"/>
        <v>-30628.86</v>
      </c>
      <c r="AO123" s="94">
        <f t="shared" si="11"/>
        <v>-31253.86</v>
      </c>
    </row>
    <row r="124" spans="3:41" hidden="1" x14ac:dyDescent="0.35">
      <c r="C124" s="69"/>
      <c r="D124" s="69"/>
      <c r="E124" s="70"/>
      <c r="F124" s="70"/>
      <c r="G124" s="72"/>
      <c r="H124" s="71"/>
      <c r="I124" s="68"/>
      <c r="J124" s="90"/>
      <c r="K124" s="68"/>
      <c r="L124" s="68"/>
      <c r="M124" s="68"/>
      <c r="N124" s="68"/>
      <c r="O124" s="68"/>
      <c r="P124" s="68"/>
      <c r="Q124" s="68"/>
      <c r="R124" s="68"/>
      <c r="S124" s="68"/>
      <c r="T124" s="68"/>
      <c r="U124" s="68"/>
      <c r="V124" s="68"/>
      <c r="W124" s="68"/>
      <c r="X124" s="68"/>
      <c r="Y124" s="68"/>
      <c r="AC124" s="93">
        <v>66</v>
      </c>
      <c r="AD124" s="95">
        <f t="shared" ref="AD124:AD187" si="13">$F$13/4</f>
        <v>625</v>
      </c>
      <c r="AE124" s="92">
        <f t="shared" ref="AE124:AE187" si="14">IF($E$19&gt;=$AC124,$F$19,0)</f>
        <v>0</v>
      </c>
      <c r="AF124" s="92">
        <f t="shared" ref="AF124:AF187" si="15">IF($E$20&gt;=$AC124,$F$20,0)</f>
        <v>0</v>
      </c>
      <c r="AG124" s="92">
        <f t="shared" ref="AG124:AG187" si="16">IF($E$21&gt;=$AC124,$F$21,0)</f>
        <v>0</v>
      </c>
      <c r="AH124" s="92">
        <f t="shared" ref="AH124:AH187" si="17">IF($E$22&gt;=$AC124,$F$22,0)</f>
        <v>0</v>
      </c>
      <c r="AI124" s="92">
        <f t="shared" ref="AI124:AI187" si="18">IF($E$23&gt;=$AC124,$F$23,0)</f>
        <v>0</v>
      </c>
      <c r="AJ124" s="92">
        <f t="shared" ref="AJ124:AJ187" si="19">IF($E$24&gt;=$AC124,$F$24,0)</f>
        <v>0</v>
      </c>
      <c r="AK124" s="92">
        <f t="shared" ref="AK124:AK187" si="20">IF($E$31&gt;=$AC124,$F$31,0)</f>
        <v>0</v>
      </c>
      <c r="AL124" s="92">
        <f t="shared" ref="AL124:AL187" si="21">IF($E$32&gt;=$AC124,$F$32,0)</f>
        <v>0</v>
      </c>
      <c r="AM124" s="92">
        <f t="shared" ref="AM124:AM187" si="22">IF(AC124&gt;$D$33+$E$33,0,IF(AC124&lt;$D$33,0,$F$33))/4</f>
        <v>0</v>
      </c>
      <c r="AN124" s="96">
        <f t="shared" si="10"/>
        <v>-31253.86</v>
      </c>
      <c r="AO124" s="94">
        <f t="shared" si="11"/>
        <v>-31878.86</v>
      </c>
    </row>
    <row r="125" spans="3:41" hidden="1" x14ac:dyDescent="0.35">
      <c r="C125" s="69"/>
      <c r="D125" s="69"/>
      <c r="E125" s="70"/>
      <c r="F125" s="70"/>
      <c r="G125" s="72"/>
      <c r="H125" s="71"/>
      <c r="I125" s="68"/>
      <c r="J125" s="90"/>
      <c r="K125" s="68"/>
      <c r="L125" s="68"/>
      <c r="M125" s="68"/>
      <c r="N125" s="68"/>
      <c r="O125" s="68"/>
      <c r="P125" s="68"/>
      <c r="Q125" s="68"/>
      <c r="R125" s="68"/>
      <c r="S125" s="68"/>
      <c r="T125" s="68"/>
      <c r="U125" s="68"/>
      <c r="V125" s="68"/>
      <c r="W125" s="68"/>
      <c r="X125" s="68"/>
      <c r="Y125" s="68"/>
      <c r="AC125" s="93">
        <v>67</v>
      </c>
      <c r="AD125" s="95">
        <f t="shared" si="13"/>
        <v>625</v>
      </c>
      <c r="AE125" s="92">
        <f t="shared" si="14"/>
        <v>0</v>
      </c>
      <c r="AF125" s="92">
        <f t="shared" si="15"/>
        <v>0</v>
      </c>
      <c r="AG125" s="92">
        <f t="shared" si="16"/>
        <v>0</v>
      </c>
      <c r="AH125" s="92">
        <f t="shared" si="17"/>
        <v>0</v>
      </c>
      <c r="AI125" s="92">
        <f t="shared" si="18"/>
        <v>0</v>
      </c>
      <c r="AJ125" s="92">
        <f t="shared" si="19"/>
        <v>0</v>
      </c>
      <c r="AK125" s="92">
        <f t="shared" si="20"/>
        <v>0</v>
      </c>
      <c r="AL125" s="92">
        <f t="shared" si="21"/>
        <v>0</v>
      </c>
      <c r="AM125" s="92">
        <f t="shared" si="22"/>
        <v>0</v>
      </c>
      <c r="AN125" s="96">
        <f t="shared" ref="AN125:AN188" si="23">AO124</f>
        <v>-31878.86</v>
      </c>
      <c r="AO125" s="94">
        <f t="shared" ref="AO125:AO188" si="24">AN125+SUM(AE125:AM125)-AD125</f>
        <v>-32503.86</v>
      </c>
    </row>
    <row r="126" spans="3:41" hidden="1" x14ac:dyDescent="0.35">
      <c r="C126" s="69"/>
      <c r="D126" s="69"/>
      <c r="E126" s="70"/>
      <c r="F126" s="70"/>
      <c r="G126" s="72"/>
      <c r="H126" s="71"/>
      <c r="I126" s="68"/>
      <c r="J126" s="90"/>
      <c r="K126" s="68"/>
      <c r="L126" s="68"/>
      <c r="M126" s="68"/>
      <c r="N126" s="68"/>
      <c r="O126" s="68"/>
      <c r="P126" s="68"/>
      <c r="Q126" s="68"/>
      <c r="R126" s="68"/>
      <c r="S126" s="68"/>
      <c r="T126" s="68"/>
      <c r="U126" s="68"/>
      <c r="V126" s="68"/>
      <c r="W126" s="68"/>
      <c r="X126" s="68"/>
      <c r="Y126" s="68"/>
      <c r="AC126" s="93">
        <v>68</v>
      </c>
      <c r="AD126" s="95">
        <f t="shared" si="13"/>
        <v>625</v>
      </c>
      <c r="AE126" s="92">
        <f t="shared" si="14"/>
        <v>0</v>
      </c>
      <c r="AF126" s="92">
        <f t="shared" si="15"/>
        <v>0</v>
      </c>
      <c r="AG126" s="92">
        <f t="shared" si="16"/>
        <v>0</v>
      </c>
      <c r="AH126" s="92">
        <f t="shared" si="17"/>
        <v>0</v>
      </c>
      <c r="AI126" s="92">
        <f t="shared" si="18"/>
        <v>0</v>
      </c>
      <c r="AJ126" s="92">
        <f t="shared" si="19"/>
        <v>0</v>
      </c>
      <c r="AK126" s="92">
        <f t="shared" si="20"/>
        <v>0</v>
      </c>
      <c r="AL126" s="92">
        <f t="shared" si="21"/>
        <v>0</v>
      </c>
      <c r="AM126" s="92">
        <f t="shared" si="22"/>
        <v>0</v>
      </c>
      <c r="AN126" s="96">
        <f t="shared" si="23"/>
        <v>-32503.86</v>
      </c>
      <c r="AO126" s="94">
        <f t="shared" si="24"/>
        <v>-33128.86</v>
      </c>
    </row>
    <row r="127" spans="3:41" hidden="1" x14ac:dyDescent="0.35">
      <c r="C127" s="69"/>
      <c r="D127" s="69"/>
      <c r="E127" s="70"/>
      <c r="F127" s="70"/>
      <c r="G127" s="72"/>
      <c r="H127" s="71"/>
      <c r="I127" s="68"/>
      <c r="J127" s="90"/>
      <c r="K127" s="68"/>
      <c r="L127" s="68"/>
      <c r="M127" s="68"/>
      <c r="N127" s="68"/>
      <c r="O127" s="68"/>
      <c r="P127" s="68"/>
      <c r="Q127" s="68"/>
      <c r="R127" s="68"/>
      <c r="S127" s="68"/>
      <c r="T127" s="68"/>
      <c r="U127" s="68"/>
      <c r="V127" s="68"/>
      <c r="W127" s="68"/>
      <c r="X127" s="68"/>
      <c r="Y127" s="68"/>
      <c r="AC127" s="93">
        <v>69</v>
      </c>
      <c r="AD127" s="95">
        <f t="shared" si="13"/>
        <v>625</v>
      </c>
      <c r="AE127" s="92">
        <f t="shared" si="14"/>
        <v>0</v>
      </c>
      <c r="AF127" s="92">
        <f t="shared" si="15"/>
        <v>0</v>
      </c>
      <c r="AG127" s="92">
        <f t="shared" si="16"/>
        <v>0</v>
      </c>
      <c r="AH127" s="92">
        <f t="shared" si="17"/>
        <v>0</v>
      </c>
      <c r="AI127" s="92">
        <f t="shared" si="18"/>
        <v>0</v>
      </c>
      <c r="AJ127" s="92">
        <f t="shared" si="19"/>
        <v>0</v>
      </c>
      <c r="AK127" s="92">
        <f t="shared" si="20"/>
        <v>0</v>
      </c>
      <c r="AL127" s="92">
        <f t="shared" si="21"/>
        <v>0</v>
      </c>
      <c r="AM127" s="92">
        <f t="shared" si="22"/>
        <v>0</v>
      </c>
      <c r="AN127" s="96">
        <f t="shared" si="23"/>
        <v>-33128.86</v>
      </c>
      <c r="AO127" s="94">
        <f t="shared" si="24"/>
        <v>-33753.86</v>
      </c>
    </row>
    <row r="128" spans="3:41" hidden="1" x14ac:dyDescent="0.35">
      <c r="C128" s="69"/>
      <c r="D128" s="69"/>
      <c r="E128" s="70"/>
      <c r="F128" s="70"/>
      <c r="G128" s="72"/>
      <c r="H128" s="71"/>
      <c r="I128" s="68"/>
      <c r="J128" s="90"/>
      <c r="K128" s="68"/>
      <c r="L128" s="68"/>
      <c r="M128" s="68"/>
      <c r="N128" s="68"/>
      <c r="O128" s="68"/>
      <c r="P128" s="68"/>
      <c r="Q128" s="68"/>
      <c r="R128" s="68"/>
      <c r="S128" s="68"/>
      <c r="T128" s="68"/>
      <c r="U128" s="68"/>
      <c r="V128" s="68"/>
      <c r="W128" s="68"/>
      <c r="X128" s="68"/>
      <c r="Y128" s="68"/>
      <c r="AC128" s="93">
        <v>70</v>
      </c>
      <c r="AD128" s="95">
        <f t="shared" si="13"/>
        <v>625</v>
      </c>
      <c r="AE128" s="92">
        <f t="shared" si="14"/>
        <v>0</v>
      </c>
      <c r="AF128" s="92">
        <f t="shared" si="15"/>
        <v>0</v>
      </c>
      <c r="AG128" s="92">
        <f t="shared" si="16"/>
        <v>0</v>
      </c>
      <c r="AH128" s="92">
        <f t="shared" si="17"/>
        <v>0</v>
      </c>
      <c r="AI128" s="92">
        <f t="shared" si="18"/>
        <v>0</v>
      </c>
      <c r="AJ128" s="92">
        <f t="shared" si="19"/>
        <v>0</v>
      </c>
      <c r="AK128" s="92">
        <f t="shared" si="20"/>
        <v>0</v>
      </c>
      <c r="AL128" s="92">
        <f t="shared" si="21"/>
        <v>0</v>
      </c>
      <c r="AM128" s="92">
        <f t="shared" si="22"/>
        <v>0</v>
      </c>
      <c r="AN128" s="96">
        <f t="shared" si="23"/>
        <v>-33753.86</v>
      </c>
      <c r="AO128" s="94">
        <f t="shared" si="24"/>
        <v>-34378.86</v>
      </c>
    </row>
    <row r="129" spans="3:41" hidden="1" x14ac:dyDescent="0.35">
      <c r="C129" s="69"/>
      <c r="D129" s="69"/>
      <c r="E129" s="70"/>
      <c r="F129" s="70"/>
      <c r="G129" s="72"/>
      <c r="H129" s="71"/>
      <c r="I129" s="68"/>
      <c r="J129" s="90"/>
      <c r="K129" s="68"/>
      <c r="L129" s="68"/>
      <c r="M129" s="68"/>
      <c r="N129" s="68"/>
      <c r="O129" s="68"/>
      <c r="P129" s="68"/>
      <c r="Q129" s="68"/>
      <c r="R129" s="68"/>
      <c r="S129" s="68"/>
      <c r="T129" s="68"/>
      <c r="U129" s="68"/>
      <c r="V129" s="68"/>
      <c r="W129" s="68"/>
      <c r="X129" s="68"/>
      <c r="Y129" s="68"/>
      <c r="AC129" s="93">
        <v>71</v>
      </c>
      <c r="AD129" s="95">
        <f t="shared" si="13"/>
        <v>625</v>
      </c>
      <c r="AE129" s="92">
        <f t="shared" si="14"/>
        <v>0</v>
      </c>
      <c r="AF129" s="92">
        <f t="shared" si="15"/>
        <v>0</v>
      </c>
      <c r="AG129" s="92">
        <f t="shared" si="16"/>
        <v>0</v>
      </c>
      <c r="AH129" s="92">
        <f t="shared" si="17"/>
        <v>0</v>
      </c>
      <c r="AI129" s="92">
        <f t="shared" si="18"/>
        <v>0</v>
      </c>
      <c r="AJ129" s="92">
        <f t="shared" si="19"/>
        <v>0</v>
      </c>
      <c r="AK129" s="92">
        <f t="shared" si="20"/>
        <v>0</v>
      </c>
      <c r="AL129" s="92">
        <f t="shared" si="21"/>
        <v>0</v>
      </c>
      <c r="AM129" s="92">
        <f t="shared" si="22"/>
        <v>0</v>
      </c>
      <c r="AN129" s="96">
        <f t="shared" si="23"/>
        <v>-34378.86</v>
      </c>
      <c r="AO129" s="94">
        <f t="shared" si="24"/>
        <v>-35003.86</v>
      </c>
    </row>
    <row r="130" spans="3:41" hidden="1" x14ac:dyDescent="0.35">
      <c r="C130" s="69"/>
      <c r="D130" s="69"/>
      <c r="E130" s="70"/>
      <c r="F130" s="70"/>
      <c r="G130" s="72"/>
      <c r="H130" s="71"/>
      <c r="I130" s="68"/>
      <c r="J130" s="90"/>
      <c r="K130" s="68"/>
      <c r="L130" s="68"/>
      <c r="M130" s="68"/>
      <c r="N130" s="68"/>
      <c r="O130" s="68"/>
      <c r="P130" s="68"/>
      <c r="Q130" s="68"/>
      <c r="R130" s="68"/>
      <c r="S130" s="68"/>
      <c r="T130" s="68"/>
      <c r="U130" s="68"/>
      <c r="V130" s="68"/>
      <c r="W130" s="68"/>
      <c r="X130" s="68"/>
      <c r="Y130" s="68"/>
      <c r="AC130" s="93">
        <v>72</v>
      </c>
      <c r="AD130" s="95">
        <f t="shared" si="13"/>
        <v>625</v>
      </c>
      <c r="AE130" s="92">
        <f t="shared" si="14"/>
        <v>0</v>
      </c>
      <c r="AF130" s="92">
        <f t="shared" si="15"/>
        <v>0</v>
      </c>
      <c r="AG130" s="92">
        <f t="shared" si="16"/>
        <v>0</v>
      </c>
      <c r="AH130" s="92">
        <f t="shared" si="17"/>
        <v>0</v>
      </c>
      <c r="AI130" s="92">
        <f t="shared" si="18"/>
        <v>0</v>
      </c>
      <c r="AJ130" s="92">
        <f t="shared" si="19"/>
        <v>0</v>
      </c>
      <c r="AK130" s="92">
        <f t="shared" si="20"/>
        <v>0</v>
      </c>
      <c r="AL130" s="92">
        <f t="shared" si="21"/>
        <v>0</v>
      </c>
      <c r="AM130" s="92">
        <f t="shared" si="22"/>
        <v>0</v>
      </c>
      <c r="AN130" s="96">
        <f t="shared" si="23"/>
        <v>-35003.86</v>
      </c>
      <c r="AO130" s="94">
        <f t="shared" si="24"/>
        <v>-35628.86</v>
      </c>
    </row>
    <row r="131" spans="3:41" hidden="1" x14ac:dyDescent="0.35">
      <c r="C131" s="69"/>
      <c r="D131" s="69"/>
      <c r="E131" s="70"/>
      <c r="F131" s="70"/>
      <c r="G131" s="72"/>
      <c r="H131" s="71"/>
      <c r="I131" s="68"/>
      <c r="J131" s="90"/>
      <c r="K131" s="68"/>
      <c r="L131" s="68"/>
      <c r="M131" s="68"/>
      <c r="N131" s="68"/>
      <c r="O131" s="68"/>
      <c r="P131" s="68"/>
      <c r="Q131" s="68"/>
      <c r="R131" s="68"/>
      <c r="S131" s="68"/>
      <c r="T131" s="68"/>
      <c r="U131" s="68"/>
      <c r="V131" s="68"/>
      <c r="W131" s="68"/>
      <c r="X131" s="68"/>
      <c r="Y131" s="68"/>
      <c r="AC131" s="93">
        <v>73</v>
      </c>
      <c r="AD131" s="95">
        <f t="shared" si="13"/>
        <v>625</v>
      </c>
      <c r="AE131" s="92">
        <f t="shared" si="14"/>
        <v>0</v>
      </c>
      <c r="AF131" s="92">
        <f t="shared" si="15"/>
        <v>0</v>
      </c>
      <c r="AG131" s="92">
        <f t="shared" si="16"/>
        <v>0</v>
      </c>
      <c r="AH131" s="92">
        <f t="shared" si="17"/>
        <v>0</v>
      </c>
      <c r="AI131" s="92">
        <f t="shared" si="18"/>
        <v>0</v>
      </c>
      <c r="AJ131" s="92">
        <f t="shared" si="19"/>
        <v>0</v>
      </c>
      <c r="AK131" s="92">
        <f t="shared" si="20"/>
        <v>0</v>
      </c>
      <c r="AL131" s="92">
        <f t="shared" si="21"/>
        <v>0</v>
      </c>
      <c r="AM131" s="92">
        <f t="shared" si="22"/>
        <v>0</v>
      </c>
      <c r="AN131" s="96">
        <f t="shared" si="23"/>
        <v>-35628.86</v>
      </c>
      <c r="AO131" s="94">
        <f t="shared" si="24"/>
        <v>-36253.86</v>
      </c>
    </row>
    <row r="132" spans="3:41" hidden="1" x14ac:dyDescent="0.35">
      <c r="C132" s="69"/>
      <c r="D132" s="69"/>
      <c r="E132" s="70"/>
      <c r="F132" s="70"/>
      <c r="G132" s="72"/>
      <c r="H132" s="71"/>
      <c r="I132" s="68"/>
      <c r="J132" s="90"/>
      <c r="K132" s="68"/>
      <c r="L132" s="68"/>
      <c r="M132" s="68"/>
      <c r="N132" s="68"/>
      <c r="O132" s="68"/>
      <c r="P132" s="68"/>
      <c r="Q132" s="68"/>
      <c r="R132" s="68"/>
      <c r="S132" s="68"/>
      <c r="T132" s="68"/>
      <c r="U132" s="68"/>
      <c r="V132" s="68"/>
      <c r="W132" s="68"/>
      <c r="X132" s="68"/>
      <c r="Y132" s="68"/>
      <c r="AC132" s="93">
        <v>74</v>
      </c>
      <c r="AD132" s="95">
        <f t="shared" si="13"/>
        <v>625</v>
      </c>
      <c r="AE132" s="92">
        <f t="shared" si="14"/>
        <v>0</v>
      </c>
      <c r="AF132" s="92">
        <f t="shared" si="15"/>
        <v>0</v>
      </c>
      <c r="AG132" s="92">
        <f t="shared" si="16"/>
        <v>0</v>
      </c>
      <c r="AH132" s="92">
        <f t="shared" si="17"/>
        <v>0</v>
      </c>
      <c r="AI132" s="92">
        <f t="shared" si="18"/>
        <v>0</v>
      </c>
      <c r="AJ132" s="92">
        <f t="shared" si="19"/>
        <v>0</v>
      </c>
      <c r="AK132" s="92">
        <f t="shared" si="20"/>
        <v>0</v>
      </c>
      <c r="AL132" s="92">
        <f t="shared" si="21"/>
        <v>0</v>
      </c>
      <c r="AM132" s="92">
        <f t="shared" si="22"/>
        <v>0</v>
      </c>
      <c r="AN132" s="96">
        <f t="shared" si="23"/>
        <v>-36253.86</v>
      </c>
      <c r="AO132" s="94">
        <f t="shared" si="24"/>
        <v>-36878.86</v>
      </c>
    </row>
    <row r="133" spans="3:41" hidden="1" x14ac:dyDescent="0.35">
      <c r="C133" s="69"/>
      <c r="D133" s="69"/>
      <c r="E133" s="70"/>
      <c r="F133" s="70"/>
      <c r="G133" s="72"/>
      <c r="H133" s="71"/>
      <c r="I133" s="68"/>
      <c r="J133" s="90"/>
      <c r="K133" s="68"/>
      <c r="L133" s="68"/>
      <c r="M133" s="68"/>
      <c r="N133" s="68"/>
      <c r="O133" s="68"/>
      <c r="P133" s="68"/>
      <c r="Q133" s="68"/>
      <c r="R133" s="68"/>
      <c r="S133" s="68"/>
      <c r="T133" s="68"/>
      <c r="U133" s="68"/>
      <c r="V133" s="68"/>
      <c r="W133" s="68"/>
      <c r="X133" s="68"/>
      <c r="Y133" s="68"/>
      <c r="AC133" s="93">
        <v>75</v>
      </c>
      <c r="AD133" s="95">
        <f t="shared" si="13"/>
        <v>625</v>
      </c>
      <c r="AE133" s="92">
        <f t="shared" si="14"/>
        <v>0</v>
      </c>
      <c r="AF133" s="92">
        <f t="shared" si="15"/>
        <v>0</v>
      </c>
      <c r="AG133" s="92">
        <f t="shared" si="16"/>
        <v>0</v>
      </c>
      <c r="AH133" s="92">
        <f t="shared" si="17"/>
        <v>0</v>
      </c>
      <c r="AI133" s="92">
        <f t="shared" si="18"/>
        <v>0</v>
      </c>
      <c r="AJ133" s="92">
        <f t="shared" si="19"/>
        <v>0</v>
      </c>
      <c r="AK133" s="92">
        <f t="shared" si="20"/>
        <v>0</v>
      </c>
      <c r="AL133" s="92">
        <f t="shared" si="21"/>
        <v>0</v>
      </c>
      <c r="AM133" s="92">
        <f t="shared" si="22"/>
        <v>0</v>
      </c>
      <c r="AN133" s="96">
        <f t="shared" si="23"/>
        <v>-36878.86</v>
      </c>
      <c r="AO133" s="94">
        <f t="shared" si="24"/>
        <v>-37503.86</v>
      </c>
    </row>
    <row r="134" spans="3:41" hidden="1" x14ac:dyDescent="0.35">
      <c r="C134" s="69"/>
      <c r="D134" s="69"/>
      <c r="E134" s="70"/>
      <c r="F134" s="70"/>
      <c r="G134" s="72"/>
      <c r="H134" s="71"/>
      <c r="I134" s="68"/>
      <c r="J134" s="90"/>
      <c r="K134" s="68"/>
      <c r="L134" s="68"/>
      <c r="M134" s="68"/>
      <c r="N134" s="68"/>
      <c r="O134" s="68"/>
      <c r="P134" s="68"/>
      <c r="Q134" s="68"/>
      <c r="R134" s="68"/>
      <c r="S134" s="68"/>
      <c r="T134" s="68"/>
      <c r="U134" s="68"/>
      <c r="V134" s="68"/>
      <c r="W134" s="68"/>
      <c r="X134" s="68"/>
      <c r="Y134" s="68"/>
      <c r="AC134" s="93">
        <v>76</v>
      </c>
      <c r="AD134" s="95">
        <f t="shared" si="13"/>
        <v>625</v>
      </c>
      <c r="AE134" s="92">
        <f t="shared" si="14"/>
        <v>0</v>
      </c>
      <c r="AF134" s="92">
        <f t="shared" si="15"/>
        <v>0</v>
      </c>
      <c r="AG134" s="92">
        <f t="shared" si="16"/>
        <v>0</v>
      </c>
      <c r="AH134" s="92">
        <f t="shared" si="17"/>
        <v>0</v>
      </c>
      <c r="AI134" s="92">
        <f t="shared" si="18"/>
        <v>0</v>
      </c>
      <c r="AJ134" s="92">
        <f t="shared" si="19"/>
        <v>0</v>
      </c>
      <c r="AK134" s="92">
        <f t="shared" si="20"/>
        <v>0</v>
      </c>
      <c r="AL134" s="92">
        <f t="shared" si="21"/>
        <v>0</v>
      </c>
      <c r="AM134" s="92">
        <f t="shared" si="22"/>
        <v>0</v>
      </c>
      <c r="AN134" s="96">
        <f t="shared" si="23"/>
        <v>-37503.86</v>
      </c>
      <c r="AO134" s="94">
        <f t="shared" si="24"/>
        <v>-38128.86</v>
      </c>
    </row>
    <row r="135" spans="3:41" hidden="1" x14ac:dyDescent="0.35">
      <c r="C135" s="69"/>
      <c r="D135" s="69"/>
      <c r="E135" s="70"/>
      <c r="F135" s="70"/>
      <c r="G135" s="72"/>
      <c r="H135" s="71"/>
      <c r="I135" s="68"/>
      <c r="J135" s="90"/>
      <c r="K135" s="68"/>
      <c r="L135" s="68"/>
      <c r="M135" s="68"/>
      <c r="N135" s="68"/>
      <c r="O135" s="68"/>
      <c r="P135" s="68"/>
      <c r="Q135" s="68"/>
      <c r="R135" s="68"/>
      <c r="S135" s="68"/>
      <c r="T135" s="68"/>
      <c r="U135" s="68"/>
      <c r="V135" s="68"/>
      <c r="W135" s="68"/>
      <c r="X135" s="68"/>
      <c r="Y135" s="68"/>
      <c r="AC135" s="93">
        <v>77</v>
      </c>
      <c r="AD135" s="95">
        <f t="shared" si="13"/>
        <v>625</v>
      </c>
      <c r="AE135" s="92">
        <f t="shared" si="14"/>
        <v>0</v>
      </c>
      <c r="AF135" s="92">
        <f t="shared" si="15"/>
        <v>0</v>
      </c>
      <c r="AG135" s="92">
        <f t="shared" si="16"/>
        <v>0</v>
      </c>
      <c r="AH135" s="92">
        <f t="shared" si="17"/>
        <v>0</v>
      </c>
      <c r="AI135" s="92">
        <f t="shared" si="18"/>
        <v>0</v>
      </c>
      <c r="AJ135" s="92">
        <f t="shared" si="19"/>
        <v>0</v>
      </c>
      <c r="AK135" s="92">
        <f t="shared" si="20"/>
        <v>0</v>
      </c>
      <c r="AL135" s="92">
        <f t="shared" si="21"/>
        <v>0</v>
      </c>
      <c r="AM135" s="92">
        <f t="shared" si="22"/>
        <v>0</v>
      </c>
      <c r="AN135" s="96">
        <f t="shared" si="23"/>
        <v>-38128.86</v>
      </c>
      <c r="AO135" s="94">
        <f t="shared" si="24"/>
        <v>-38753.86</v>
      </c>
    </row>
    <row r="136" spans="3:41" hidden="1" x14ac:dyDescent="0.35">
      <c r="C136" s="69"/>
      <c r="D136" s="69"/>
      <c r="E136" s="70"/>
      <c r="F136" s="70"/>
      <c r="G136" s="72"/>
      <c r="H136" s="71"/>
      <c r="I136" s="68"/>
      <c r="J136" s="90"/>
      <c r="K136" s="68"/>
      <c r="L136" s="68"/>
      <c r="M136" s="68"/>
      <c r="N136" s="68"/>
      <c r="O136" s="68"/>
      <c r="P136" s="68"/>
      <c r="Q136" s="68"/>
      <c r="R136" s="68"/>
      <c r="S136" s="68"/>
      <c r="T136" s="68"/>
      <c r="U136" s="68"/>
      <c r="V136" s="68"/>
      <c r="W136" s="68"/>
      <c r="X136" s="68"/>
      <c r="Y136" s="68"/>
      <c r="AC136" s="93">
        <v>78</v>
      </c>
      <c r="AD136" s="95">
        <f t="shared" si="13"/>
        <v>625</v>
      </c>
      <c r="AE136" s="92">
        <f t="shared" si="14"/>
        <v>0</v>
      </c>
      <c r="AF136" s="92">
        <f t="shared" si="15"/>
        <v>0</v>
      </c>
      <c r="AG136" s="92">
        <f t="shared" si="16"/>
        <v>0</v>
      </c>
      <c r="AH136" s="92">
        <f t="shared" si="17"/>
        <v>0</v>
      </c>
      <c r="AI136" s="92">
        <f t="shared" si="18"/>
        <v>0</v>
      </c>
      <c r="AJ136" s="92">
        <f t="shared" si="19"/>
        <v>0</v>
      </c>
      <c r="AK136" s="92">
        <f t="shared" si="20"/>
        <v>0</v>
      </c>
      <c r="AL136" s="92">
        <f t="shared" si="21"/>
        <v>0</v>
      </c>
      <c r="AM136" s="92">
        <f t="shared" si="22"/>
        <v>0</v>
      </c>
      <c r="AN136" s="96">
        <f t="shared" si="23"/>
        <v>-38753.86</v>
      </c>
      <c r="AO136" s="94">
        <f t="shared" si="24"/>
        <v>-39378.86</v>
      </c>
    </row>
    <row r="137" spans="3:41" hidden="1" x14ac:dyDescent="0.35">
      <c r="C137" s="69"/>
      <c r="D137" s="69"/>
      <c r="E137" s="70"/>
      <c r="F137" s="70"/>
      <c r="G137" s="72"/>
      <c r="H137" s="71"/>
      <c r="I137" s="68"/>
      <c r="J137" s="90"/>
      <c r="K137" s="68"/>
      <c r="L137" s="68"/>
      <c r="M137" s="68"/>
      <c r="N137" s="68"/>
      <c r="O137" s="68"/>
      <c r="P137" s="68"/>
      <c r="Q137" s="68"/>
      <c r="R137" s="68"/>
      <c r="S137" s="68"/>
      <c r="T137" s="68"/>
      <c r="U137" s="68"/>
      <c r="V137" s="68"/>
      <c r="W137" s="68"/>
      <c r="X137" s="68"/>
      <c r="Y137" s="68"/>
      <c r="AC137" s="93">
        <v>79</v>
      </c>
      <c r="AD137" s="95">
        <f t="shared" si="13"/>
        <v>625</v>
      </c>
      <c r="AE137" s="92">
        <f t="shared" si="14"/>
        <v>0</v>
      </c>
      <c r="AF137" s="92">
        <f t="shared" si="15"/>
        <v>0</v>
      </c>
      <c r="AG137" s="92">
        <f t="shared" si="16"/>
        <v>0</v>
      </c>
      <c r="AH137" s="92">
        <f t="shared" si="17"/>
        <v>0</v>
      </c>
      <c r="AI137" s="92">
        <f t="shared" si="18"/>
        <v>0</v>
      </c>
      <c r="AJ137" s="92">
        <f t="shared" si="19"/>
        <v>0</v>
      </c>
      <c r="AK137" s="92">
        <f t="shared" si="20"/>
        <v>0</v>
      </c>
      <c r="AL137" s="92">
        <f t="shared" si="21"/>
        <v>0</v>
      </c>
      <c r="AM137" s="92">
        <f t="shared" si="22"/>
        <v>0</v>
      </c>
      <c r="AN137" s="96">
        <f t="shared" si="23"/>
        <v>-39378.86</v>
      </c>
      <c r="AO137" s="94">
        <f t="shared" si="24"/>
        <v>-40003.86</v>
      </c>
    </row>
    <row r="138" spans="3:41" hidden="1" x14ac:dyDescent="0.35">
      <c r="C138" s="69"/>
      <c r="D138" s="69"/>
      <c r="E138" s="70"/>
      <c r="F138" s="70"/>
      <c r="G138" s="72"/>
      <c r="H138" s="71"/>
      <c r="I138" s="68"/>
      <c r="J138" s="90"/>
      <c r="K138" s="68"/>
      <c r="L138" s="68"/>
      <c r="M138" s="68"/>
      <c r="N138" s="68"/>
      <c r="O138" s="68"/>
      <c r="P138" s="68"/>
      <c r="Q138" s="68"/>
      <c r="R138" s="68"/>
      <c r="S138" s="68"/>
      <c r="T138" s="68"/>
      <c r="U138" s="68"/>
      <c r="V138" s="68"/>
      <c r="W138" s="68"/>
      <c r="X138" s="68"/>
      <c r="Y138" s="68"/>
      <c r="AC138" s="93">
        <v>80</v>
      </c>
      <c r="AD138" s="95">
        <f t="shared" si="13"/>
        <v>625</v>
      </c>
      <c r="AE138" s="92">
        <f t="shared" si="14"/>
        <v>0</v>
      </c>
      <c r="AF138" s="92">
        <f t="shared" si="15"/>
        <v>0</v>
      </c>
      <c r="AG138" s="92">
        <f t="shared" si="16"/>
        <v>0</v>
      </c>
      <c r="AH138" s="92">
        <f t="shared" si="17"/>
        <v>0</v>
      </c>
      <c r="AI138" s="92">
        <f t="shared" si="18"/>
        <v>0</v>
      </c>
      <c r="AJ138" s="92">
        <f t="shared" si="19"/>
        <v>0</v>
      </c>
      <c r="AK138" s="92">
        <f t="shared" si="20"/>
        <v>0</v>
      </c>
      <c r="AL138" s="92">
        <f t="shared" si="21"/>
        <v>0</v>
      </c>
      <c r="AM138" s="92">
        <f t="shared" si="22"/>
        <v>0</v>
      </c>
      <c r="AN138" s="96">
        <f t="shared" si="23"/>
        <v>-40003.86</v>
      </c>
      <c r="AO138" s="94">
        <f t="shared" si="24"/>
        <v>-40628.86</v>
      </c>
    </row>
    <row r="139" spans="3:41" hidden="1" x14ac:dyDescent="0.35">
      <c r="C139" s="69"/>
      <c r="D139" s="69"/>
      <c r="E139" s="70"/>
      <c r="F139" s="70"/>
      <c r="G139" s="72"/>
      <c r="H139" s="71"/>
      <c r="I139" s="68"/>
      <c r="J139" s="90"/>
      <c r="K139" s="68"/>
      <c r="L139" s="68"/>
      <c r="M139" s="68"/>
      <c r="N139" s="68"/>
      <c r="O139" s="68"/>
      <c r="P139" s="68"/>
      <c r="Q139" s="68"/>
      <c r="R139" s="68"/>
      <c r="S139" s="68"/>
      <c r="T139" s="68"/>
      <c r="U139" s="68"/>
      <c r="V139" s="68"/>
      <c r="W139" s="68"/>
      <c r="X139" s="68"/>
      <c r="Y139" s="68"/>
      <c r="AC139" s="93">
        <v>81</v>
      </c>
      <c r="AD139" s="95">
        <f t="shared" si="13"/>
        <v>625</v>
      </c>
      <c r="AE139" s="92">
        <f t="shared" si="14"/>
        <v>0</v>
      </c>
      <c r="AF139" s="92">
        <f t="shared" si="15"/>
        <v>0</v>
      </c>
      <c r="AG139" s="92">
        <f t="shared" si="16"/>
        <v>0</v>
      </c>
      <c r="AH139" s="92">
        <f t="shared" si="17"/>
        <v>0</v>
      </c>
      <c r="AI139" s="92">
        <f t="shared" si="18"/>
        <v>0</v>
      </c>
      <c r="AJ139" s="92">
        <f t="shared" si="19"/>
        <v>0</v>
      </c>
      <c r="AK139" s="92">
        <f t="shared" si="20"/>
        <v>0</v>
      </c>
      <c r="AL139" s="92">
        <f t="shared" si="21"/>
        <v>0</v>
      </c>
      <c r="AM139" s="92">
        <f t="shared" si="22"/>
        <v>0</v>
      </c>
      <c r="AN139" s="96">
        <f t="shared" si="23"/>
        <v>-40628.86</v>
      </c>
      <c r="AO139" s="94">
        <f t="shared" si="24"/>
        <v>-41253.86</v>
      </c>
    </row>
    <row r="140" spans="3:41" hidden="1" x14ac:dyDescent="0.35">
      <c r="C140" s="69"/>
      <c r="D140" s="69"/>
      <c r="E140" s="70"/>
      <c r="F140" s="70"/>
      <c r="G140" s="72"/>
      <c r="H140" s="71"/>
      <c r="I140" s="68"/>
      <c r="J140" s="90"/>
      <c r="K140" s="68"/>
      <c r="L140" s="68"/>
      <c r="M140" s="68"/>
      <c r="N140" s="68"/>
      <c r="O140" s="68"/>
      <c r="P140" s="68"/>
      <c r="Q140" s="68"/>
      <c r="R140" s="68"/>
      <c r="S140" s="68"/>
      <c r="T140" s="68"/>
      <c r="U140" s="68"/>
      <c r="V140" s="68"/>
      <c r="W140" s="68"/>
      <c r="X140" s="68"/>
      <c r="Y140" s="68"/>
      <c r="AC140" s="93">
        <v>82</v>
      </c>
      <c r="AD140" s="95">
        <f t="shared" si="13"/>
        <v>625</v>
      </c>
      <c r="AE140" s="92">
        <f t="shared" si="14"/>
        <v>0</v>
      </c>
      <c r="AF140" s="92">
        <f t="shared" si="15"/>
        <v>0</v>
      </c>
      <c r="AG140" s="92">
        <f t="shared" si="16"/>
        <v>0</v>
      </c>
      <c r="AH140" s="92">
        <f t="shared" si="17"/>
        <v>0</v>
      </c>
      <c r="AI140" s="92">
        <f t="shared" si="18"/>
        <v>0</v>
      </c>
      <c r="AJ140" s="92">
        <f t="shared" si="19"/>
        <v>0</v>
      </c>
      <c r="AK140" s="92">
        <f t="shared" si="20"/>
        <v>0</v>
      </c>
      <c r="AL140" s="92">
        <f t="shared" si="21"/>
        <v>0</v>
      </c>
      <c r="AM140" s="92">
        <f t="shared" si="22"/>
        <v>0</v>
      </c>
      <c r="AN140" s="96">
        <f t="shared" si="23"/>
        <v>-41253.86</v>
      </c>
      <c r="AO140" s="94">
        <f t="shared" si="24"/>
        <v>-41878.86</v>
      </c>
    </row>
    <row r="141" spans="3:41" hidden="1" x14ac:dyDescent="0.35">
      <c r="C141" s="69"/>
      <c r="D141" s="69"/>
      <c r="E141" s="70"/>
      <c r="F141" s="70"/>
      <c r="G141" s="72"/>
      <c r="H141" s="71"/>
      <c r="I141" s="68"/>
      <c r="J141" s="90"/>
      <c r="K141" s="68"/>
      <c r="L141" s="68"/>
      <c r="M141" s="68"/>
      <c r="N141" s="68"/>
      <c r="O141" s="68"/>
      <c r="P141" s="68"/>
      <c r="Q141" s="68"/>
      <c r="R141" s="68"/>
      <c r="S141" s="68"/>
      <c r="T141" s="68"/>
      <c r="U141" s="68"/>
      <c r="V141" s="68"/>
      <c r="W141" s="68"/>
      <c r="X141" s="68"/>
      <c r="Y141" s="68"/>
      <c r="AC141" s="93">
        <v>83</v>
      </c>
      <c r="AD141" s="95">
        <f t="shared" si="13"/>
        <v>625</v>
      </c>
      <c r="AE141" s="92">
        <f t="shared" si="14"/>
        <v>0</v>
      </c>
      <c r="AF141" s="92">
        <f t="shared" si="15"/>
        <v>0</v>
      </c>
      <c r="AG141" s="92">
        <f t="shared" si="16"/>
        <v>0</v>
      </c>
      <c r="AH141" s="92">
        <f t="shared" si="17"/>
        <v>0</v>
      </c>
      <c r="AI141" s="92">
        <f t="shared" si="18"/>
        <v>0</v>
      </c>
      <c r="AJ141" s="92">
        <f t="shared" si="19"/>
        <v>0</v>
      </c>
      <c r="AK141" s="92">
        <f t="shared" si="20"/>
        <v>0</v>
      </c>
      <c r="AL141" s="92">
        <f t="shared" si="21"/>
        <v>0</v>
      </c>
      <c r="AM141" s="92">
        <f t="shared" si="22"/>
        <v>0</v>
      </c>
      <c r="AN141" s="96">
        <f t="shared" si="23"/>
        <v>-41878.86</v>
      </c>
      <c r="AO141" s="94">
        <f t="shared" si="24"/>
        <v>-42503.86</v>
      </c>
    </row>
    <row r="142" spans="3:41" hidden="1" x14ac:dyDescent="0.35">
      <c r="C142" s="69"/>
      <c r="D142" s="69"/>
      <c r="E142" s="70"/>
      <c r="F142" s="70"/>
      <c r="G142" s="72"/>
      <c r="H142" s="71"/>
      <c r="I142" s="68"/>
      <c r="J142" s="90"/>
      <c r="K142" s="68"/>
      <c r="L142" s="68"/>
      <c r="M142" s="68"/>
      <c r="N142" s="68"/>
      <c r="O142" s="68"/>
      <c r="P142" s="68"/>
      <c r="Q142" s="68"/>
      <c r="R142" s="68"/>
      <c r="S142" s="68"/>
      <c r="T142" s="68"/>
      <c r="U142" s="68"/>
      <c r="V142" s="68"/>
      <c r="W142" s="68"/>
      <c r="X142" s="68"/>
      <c r="Y142" s="68"/>
      <c r="AC142" s="93">
        <v>84</v>
      </c>
      <c r="AD142" s="95">
        <f t="shared" si="13"/>
        <v>625</v>
      </c>
      <c r="AE142" s="92">
        <f t="shared" si="14"/>
        <v>0</v>
      </c>
      <c r="AF142" s="92">
        <f t="shared" si="15"/>
        <v>0</v>
      </c>
      <c r="AG142" s="92">
        <f t="shared" si="16"/>
        <v>0</v>
      </c>
      <c r="AH142" s="92">
        <f t="shared" si="17"/>
        <v>0</v>
      </c>
      <c r="AI142" s="92">
        <f t="shared" si="18"/>
        <v>0</v>
      </c>
      <c r="AJ142" s="92">
        <f t="shared" si="19"/>
        <v>0</v>
      </c>
      <c r="AK142" s="92">
        <f t="shared" si="20"/>
        <v>0</v>
      </c>
      <c r="AL142" s="92">
        <f t="shared" si="21"/>
        <v>0</v>
      </c>
      <c r="AM142" s="92">
        <f t="shared" si="22"/>
        <v>0</v>
      </c>
      <c r="AN142" s="96">
        <f t="shared" si="23"/>
        <v>-42503.86</v>
      </c>
      <c r="AO142" s="94">
        <f t="shared" si="24"/>
        <v>-43128.86</v>
      </c>
    </row>
    <row r="143" spans="3:41" hidden="1" x14ac:dyDescent="0.35">
      <c r="C143" s="69"/>
      <c r="D143" s="69"/>
      <c r="E143" s="70"/>
      <c r="F143" s="70"/>
      <c r="G143" s="72"/>
      <c r="H143" s="71"/>
      <c r="I143" s="68"/>
      <c r="J143" s="90"/>
      <c r="K143" s="68"/>
      <c r="L143" s="68"/>
      <c r="M143" s="68"/>
      <c r="N143" s="68"/>
      <c r="O143" s="68"/>
      <c r="P143" s="68"/>
      <c r="Q143" s="68"/>
      <c r="R143" s="68"/>
      <c r="S143" s="68"/>
      <c r="T143" s="68"/>
      <c r="U143" s="68"/>
      <c r="V143" s="68"/>
      <c r="W143" s="68"/>
      <c r="X143" s="68"/>
      <c r="Y143" s="68"/>
      <c r="AC143" s="93">
        <v>85</v>
      </c>
      <c r="AD143" s="95">
        <f t="shared" si="13"/>
        <v>625</v>
      </c>
      <c r="AE143" s="92">
        <f t="shared" si="14"/>
        <v>0</v>
      </c>
      <c r="AF143" s="92">
        <f t="shared" si="15"/>
        <v>0</v>
      </c>
      <c r="AG143" s="92">
        <f t="shared" si="16"/>
        <v>0</v>
      </c>
      <c r="AH143" s="92">
        <f t="shared" si="17"/>
        <v>0</v>
      </c>
      <c r="AI143" s="92">
        <f t="shared" si="18"/>
        <v>0</v>
      </c>
      <c r="AJ143" s="92">
        <f t="shared" si="19"/>
        <v>0</v>
      </c>
      <c r="AK143" s="92">
        <f t="shared" si="20"/>
        <v>0</v>
      </c>
      <c r="AL143" s="92">
        <f t="shared" si="21"/>
        <v>0</v>
      </c>
      <c r="AM143" s="92">
        <f t="shared" si="22"/>
        <v>0</v>
      </c>
      <c r="AN143" s="96">
        <f t="shared" si="23"/>
        <v>-43128.86</v>
      </c>
      <c r="AO143" s="94">
        <f t="shared" si="24"/>
        <v>-43753.86</v>
      </c>
    </row>
    <row r="144" spans="3:41" hidden="1" x14ac:dyDescent="0.35">
      <c r="C144" s="69"/>
      <c r="D144" s="69"/>
      <c r="E144" s="70"/>
      <c r="F144" s="70"/>
      <c r="G144" s="72"/>
      <c r="H144" s="71"/>
      <c r="I144" s="68"/>
      <c r="J144" s="90"/>
      <c r="K144" s="68"/>
      <c r="L144" s="68"/>
      <c r="M144" s="68"/>
      <c r="N144" s="68"/>
      <c r="O144" s="68"/>
      <c r="P144" s="68"/>
      <c r="Q144" s="68"/>
      <c r="R144" s="68"/>
      <c r="S144" s="68"/>
      <c r="T144" s="68"/>
      <c r="U144" s="68"/>
      <c r="V144" s="68"/>
      <c r="W144" s="68"/>
      <c r="X144" s="68"/>
      <c r="Y144" s="68"/>
      <c r="AC144" s="93">
        <v>86</v>
      </c>
      <c r="AD144" s="95">
        <f t="shared" si="13"/>
        <v>625</v>
      </c>
      <c r="AE144" s="92">
        <f t="shared" si="14"/>
        <v>0</v>
      </c>
      <c r="AF144" s="92">
        <f t="shared" si="15"/>
        <v>0</v>
      </c>
      <c r="AG144" s="92">
        <f t="shared" si="16"/>
        <v>0</v>
      </c>
      <c r="AH144" s="92">
        <f t="shared" si="17"/>
        <v>0</v>
      </c>
      <c r="AI144" s="92">
        <f t="shared" si="18"/>
        <v>0</v>
      </c>
      <c r="AJ144" s="92">
        <f t="shared" si="19"/>
        <v>0</v>
      </c>
      <c r="AK144" s="92">
        <f t="shared" si="20"/>
        <v>0</v>
      </c>
      <c r="AL144" s="92">
        <f t="shared" si="21"/>
        <v>0</v>
      </c>
      <c r="AM144" s="92">
        <f t="shared" si="22"/>
        <v>0</v>
      </c>
      <c r="AN144" s="96">
        <f t="shared" si="23"/>
        <v>-43753.86</v>
      </c>
      <c r="AO144" s="94">
        <f t="shared" si="24"/>
        <v>-44378.86</v>
      </c>
    </row>
    <row r="145" spans="3:41" hidden="1" x14ac:dyDescent="0.35">
      <c r="C145" s="69"/>
      <c r="D145" s="69"/>
      <c r="E145" s="70"/>
      <c r="F145" s="70"/>
      <c r="G145" s="72"/>
      <c r="H145" s="71"/>
      <c r="I145" s="68"/>
      <c r="J145" s="90"/>
      <c r="K145" s="68"/>
      <c r="L145" s="68"/>
      <c r="M145" s="68"/>
      <c r="N145" s="68"/>
      <c r="O145" s="68"/>
      <c r="P145" s="68"/>
      <c r="Q145" s="68"/>
      <c r="R145" s="68"/>
      <c r="S145" s="68"/>
      <c r="T145" s="68"/>
      <c r="U145" s="68"/>
      <c r="V145" s="68"/>
      <c r="W145" s="68"/>
      <c r="X145" s="68"/>
      <c r="Y145" s="68"/>
      <c r="AC145" s="93">
        <v>87</v>
      </c>
      <c r="AD145" s="95">
        <f t="shared" si="13"/>
        <v>625</v>
      </c>
      <c r="AE145" s="92">
        <f t="shared" si="14"/>
        <v>0</v>
      </c>
      <c r="AF145" s="92">
        <f t="shared" si="15"/>
        <v>0</v>
      </c>
      <c r="AG145" s="92">
        <f t="shared" si="16"/>
        <v>0</v>
      </c>
      <c r="AH145" s="92">
        <f t="shared" si="17"/>
        <v>0</v>
      </c>
      <c r="AI145" s="92">
        <f t="shared" si="18"/>
        <v>0</v>
      </c>
      <c r="AJ145" s="92">
        <f t="shared" si="19"/>
        <v>0</v>
      </c>
      <c r="AK145" s="92">
        <f t="shared" si="20"/>
        <v>0</v>
      </c>
      <c r="AL145" s="92">
        <f t="shared" si="21"/>
        <v>0</v>
      </c>
      <c r="AM145" s="92">
        <f t="shared" si="22"/>
        <v>0</v>
      </c>
      <c r="AN145" s="96">
        <f t="shared" si="23"/>
        <v>-44378.86</v>
      </c>
      <c r="AO145" s="94">
        <f t="shared" si="24"/>
        <v>-45003.86</v>
      </c>
    </row>
    <row r="146" spans="3:41" hidden="1" x14ac:dyDescent="0.35">
      <c r="C146" s="69"/>
      <c r="D146" s="69"/>
      <c r="E146" s="70"/>
      <c r="F146" s="70"/>
      <c r="G146" s="72"/>
      <c r="H146" s="71"/>
      <c r="I146" s="68"/>
      <c r="J146" s="90"/>
      <c r="K146" s="68"/>
      <c r="L146" s="68"/>
      <c r="M146" s="68"/>
      <c r="N146" s="68"/>
      <c r="O146" s="68"/>
      <c r="P146" s="68"/>
      <c r="Q146" s="68"/>
      <c r="R146" s="68"/>
      <c r="S146" s="68"/>
      <c r="T146" s="68"/>
      <c r="U146" s="68"/>
      <c r="V146" s="68"/>
      <c r="W146" s="68"/>
      <c r="X146" s="68"/>
      <c r="Y146" s="68"/>
      <c r="AC146" s="93">
        <v>88</v>
      </c>
      <c r="AD146" s="95">
        <f t="shared" si="13"/>
        <v>625</v>
      </c>
      <c r="AE146" s="92">
        <f t="shared" si="14"/>
        <v>0</v>
      </c>
      <c r="AF146" s="92">
        <f t="shared" si="15"/>
        <v>0</v>
      </c>
      <c r="AG146" s="92">
        <f t="shared" si="16"/>
        <v>0</v>
      </c>
      <c r="AH146" s="92">
        <f t="shared" si="17"/>
        <v>0</v>
      </c>
      <c r="AI146" s="92">
        <f t="shared" si="18"/>
        <v>0</v>
      </c>
      <c r="AJ146" s="92">
        <f t="shared" si="19"/>
        <v>0</v>
      </c>
      <c r="AK146" s="92">
        <f t="shared" si="20"/>
        <v>0</v>
      </c>
      <c r="AL146" s="92">
        <f t="shared" si="21"/>
        <v>0</v>
      </c>
      <c r="AM146" s="92">
        <f t="shared" si="22"/>
        <v>0</v>
      </c>
      <c r="AN146" s="96">
        <f t="shared" si="23"/>
        <v>-45003.86</v>
      </c>
      <c r="AO146" s="94">
        <f t="shared" si="24"/>
        <v>-45628.86</v>
      </c>
    </row>
    <row r="147" spans="3:41" hidden="1" x14ac:dyDescent="0.35">
      <c r="C147" s="69"/>
      <c r="D147" s="69"/>
      <c r="E147" s="70"/>
      <c r="F147" s="70"/>
      <c r="G147" s="72"/>
      <c r="H147" s="71"/>
      <c r="I147" s="68"/>
      <c r="J147" s="90"/>
      <c r="K147" s="68"/>
      <c r="L147" s="68"/>
      <c r="M147" s="68"/>
      <c r="N147" s="68"/>
      <c r="O147" s="68"/>
      <c r="P147" s="68"/>
      <c r="Q147" s="68"/>
      <c r="R147" s="68"/>
      <c r="S147" s="68"/>
      <c r="T147" s="68"/>
      <c r="U147" s="68"/>
      <c r="V147" s="68"/>
      <c r="W147" s="68"/>
      <c r="X147" s="68"/>
      <c r="Y147" s="68"/>
      <c r="AC147" s="93">
        <v>89</v>
      </c>
      <c r="AD147" s="95">
        <f t="shared" si="13"/>
        <v>625</v>
      </c>
      <c r="AE147" s="92">
        <f t="shared" si="14"/>
        <v>0</v>
      </c>
      <c r="AF147" s="92">
        <f t="shared" si="15"/>
        <v>0</v>
      </c>
      <c r="AG147" s="92">
        <f t="shared" si="16"/>
        <v>0</v>
      </c>
      <c r="AH147" s="92">
        <f t="shared" si="17"/>
        <v>0</v>
      </c>
      <c r="AI147" s="92">
        <f t="shared" si="18"/>
        <v>0</v>
      </c>
      <c r="AJ147" s="92">
        <f t="shared" si="19"/>
        <v>0</v>
      </c>
      <c r="AK147" s="92">
        <f t="shared" si="20"/>
        <v>0</v>
      </c>
      <c r="AL147" s="92">
        <f t="shared" si="21"/>
        <v>0</v>
      </c>
      <c r="AM147" s="92">
        <f t="shared" si="22"/>
        <v>0</v>
      </c>
      <c r="AN147" s="96">
        <f t="shared" si="23"/>
        <v>-45628.86</v>
      </c>
      <c r="AO147" s="94">
        <f t="shared" si="24"/>
        <v>-46253.86</v>
      </c>
    </row>
    <row r="148" spans="3:41" hidden="1" x14ac:dyDescent="0.35">
      <c r="C148" s="69"/>
      <c r="D148" s="69"/>
      <c r="E148" s="70"/>
      <c r="F148" s="70"/>
      <c r="G148" s="72"/>
      <c r="H148" s="71"/>
      <c r="I148" s="68"/>
      <c r="J148" s="90"/>
      <c r="K148" s="68"/>
      <c r="L148" s="68"/>
      <c r="M148" s="68"/>
      <c r="N148" s="68"/>
      <c r="O148" s="68"/>
      <c r="P148" s="68"/>
      <c r="Q148" s="68"/>
      <c r="R148" s="68"/>
      <c r="S148" s="68"/>
      <c r="T148" s="68"/>
      <c r="U148" s="68"/>
      <c r="V148" s="68"/>
      <c r="W148" s="68"/>
      <c r="X148" s="68"/>
      <c r="Y148" s="68"/>
      <c r="AC148" s="93">
        <v>90</v>
      </c>
      <c r="AD148" s="95">
        <f t="shared" si="13"/>
        <v>625</v>
      </c>
      <c r="AE148" s="92">
        <f t="shared" si="14"/>
        <v>0</v>
      </c>
      <c r="AF148" s="92">
        <f t="shared" si="15"/>
        <v>0</v>
      </c>
      <c r="AG148" s="92">
        <f t="shared" si="16"/>
        <v>0</v>
      </c>
      <c r="AH148" s="92">
        <f t="shared" si="17"/>
        <v>0</v>
      </c>
      <c r="AI148" s="92">
        <f t="shared" si="18"/>
        <v>0</v>
      </c>
      <c r="AJ148" s="92">
        <f t="shared" si="19"/>
        <v>0</v>
      </c>
      <c r="AK148" s="92">
        <f t="shared" si="20"/>
        <v>0</v>
      </c>
      <c r="AL148" s="92">
        <f t="shared" si="21"/>
        <v>0</v>
      </c>
      <c r="AM148" s="92">
        <f t="shared" si="22"/>
        <v>0</v>
      </c>
      <c r="AN148" s="96">
        <f t="shared" si="23"/>
        <v>-46253.86</v>
      </c>
      <c r="AO148" s="94">
        <f t="shared" si="24"/>
        <v>-46878.86</v>
      </c>
    </row>
    <row r="149" spans="3:41" hidden="1" x14ac:dyDescent="0.35">
      <c r="C149" s="69"/>
      <c r="D149" s="69"/>
      <c r="E149" s="70"/>
      <c r="F149" s="70"/>
      <c r="G149" s="72"/>
      <c r="H149" s="71"/>
      <c r="I149" s="68"/>
      <c r="J149" s="90"/>
      <c r="K149" s="68"/>
      <c r="L149" s="68"/>
      <c r="M149" s="68"/>
      <c r="N149" s="68"/>
      <c r="O149" s="68"/>
      <c r="P149" s="68"/>
      <c r="Q149" s="68"/>
      <c r="R149" s="68"/>
      <c r="S149" s="68"/>
      <c r="T149" s="68"/>
      <c r="U149" s="68"/>
      <c r="V149" s="68"/>
      <c r="W149" s="68"/>
      <c r="X149" s="68"/>
      <c r="Y149" s="68"/>
      <c r="AC149" s="93">
        <v>91</v>
      </c>
      <c r="AD149" s="95">
        <f t="shared" si="13"/>
        <v>625</v>
      </c>
      <c r="AE149" s="92">
        <f t="shared" si="14"/>
        <v>0</v>
      </c>
      <c r="AF149" s="92">
        <f t="shared" si="15"/>
        <v>0</v>
      </c>
      <c r="AG149" s="92">
        <f t="shared" si="16"/>
        <v>0</v>
      </c>
      <c r="AH149" s="92">
        <f t="shared" si="17"/>
        <v>0</v>
      </c>
      <c r="AI149" s="92">
        <f t="shared" si="18"/>
        <v>0</v>
      </c>
      <c r="AJ149" s="92">
        <f t="shared" si="19"/>
        <v>0</v>
      </c>
      <c r="AK149" s="92">
        <f t="shared" si="20"/>
        <v>0</v>
      </c>
      <c r="AL149" s="92">
        <f t="shared" si="21"/>
        <v>0</v>
      </c>
      <c r="AM149" s="92">
        <f t="shared" si="22"/>
        <v>0</v>
      </c>
      <c r="AN149" s="96">
        <f t="shared" si="23"/>
        <v>-46878.86</v>
      </c>
      <c r="AO149" s="94">
        <f t="shared" si="24"/>
        <v>-47503.86</v>
      </c>
    </row>
    <row r="150" spans="3:41" hidden="1" x14ac:dyDescent="0.35">
      <c r="C150" s="69"/>
      <c r="D150" s="69"/>
      <c r="E150" s="70"/>
      <c r="F150" s="70"/>
      <c r="G150" s="72"/>
      <c r="H150" s="71"/>
      <c r="I150" s="68"/>
      <c r="J150" s="90"/>
      <c r="K150" s="68"/>
      <c r="L150" s="68"/>
      <c r="M150" s="68"/>
      <c r="N150" s="68"/>
      <c r="O150" s="68"/>
      <c r="P150" s="68"/>
      <c r="Q150" s="68"/>
      <c r="R150" s="68"/>
      <c r="S150" s="68"/>
      <c r="T150" s="68"/>
      <c r="U150" s="68"/>
      <c r="V150" s="68"/>
      <c r="W150" s="68"/>
      <c r="X150" s="68"/>
      <c r="Y150" s="68"/>
      <c r="AC150" s="93">
        <v>92</v>
      </c>
      <c r="AD150" s="95">
        <f t="shared" si="13"/>
        <v>625</v>
      </c>
      <c r="AE150" s="92">
        <f t="shared" si="14"/>
        <v>0</v>
      </c>
      <c r="AF150" s="92">
        <f t="shared" si="15"/>
        <v>0</v>
      </c>
      <c r="AG150" s="92">
        <f t="shared" si="16"/>
        <v>0</v>
      </c>
      <c r="AH150" s="92">
        <f t="shared" si="17"/>
        <v>0</v>
      </c>
      <c r="AI150" s="92">
        <f t="shared" si="18"/>
        <v>0</v>
      </c>
      <c r="AJ150" s="92">
        <f t="shared" si="19"/>
        <v>0</v>
      </c>
      <c r="AK150" s="92">
        <f t="shared" si="20"/>
        <v>0</v>
      </c>
      <c r="AL150" s="92">
        <f t="shared" si="21"/>
        <v>0</v>
      </c>
      <c r="AM150" s="92">
        <f t="shared" si="22"/>
        <v>0</v>
      </c>
      <c r="AN150" s="96">
        <f t="shared" si="23"/>
        <v>-47503.86</v>
      </c>
      <c r="AO150" s="94">
        <f t="shared" si="24"/>
        <v>-48128.86</v>
      </c>
    </row>
    <row r="151" spans="3:41" hidden="1" x14ac:dyDescent="0.35">
      <c r="C151" s="69"/>
      <c r="D151" s="69"/>
      <c r="E151" s="70"/>
      <c r="F151" s="70"/>
      <c r="G151" s="72"/>
      <c r="H151" s="71"/>
      <c r="I151" s="68"/>
      <c r="J151" s="90"/>
      <c r="K151" s="68"/>
      <c r="L151" s="68"/>
      <c r="M151" s="68"/>
      <c r="N151" s="68"/>
      <c r="O151" s="68"/>
      <c r="P151" s="68"/>
      <c r="Q151" s="68"/>
      <c r="R151" s="68"/>
      <c r="S151" s="68"/>
      <c r="T151" s="68"/>
      <c r="U151" s="68"/>
      <c r="V151" s="68"/>
      <c r="W151" s="68"/>
      <c r="X151" s="68"/>
      <c r="Y151" s="68"/>
      <c r="AC151" s="93">
        <v>93</v>
      </c>
      <c r="AD151" s="95">
        <f t="shared" si="13"/>
        <v>625</v>
      </c>
      <c r="AE151" s="92">
        <f t="shared" si="14"/>
        <v>0</v>
      </c>
      <c r="AF151" s="92">
        <f t="shared" si="15"/>
        <v>0</v>
      </c>
      <c r="AG151" s="92">
        <f t="shared" si="16"/>
        <v>0</v>
      </c>
      <c r="AH151" s="92">
        <f t="shared" si="17"/>
        <v>0</v>
      </c>
      <c r="AI151" s="92">
        <f t="shared" si="18"/>
        <v>0</v>
      </c>
      <c r="AJ151" s="92">
        <f t="shared" si="19"/>
        <v>0</v>
      </c>
      <c r="AK151" s="92">
        <f t="shared" si="20"/>
        <v>0</v>
      </c>
      <c r="AL151" s="92">
        <f t="shared" si="21"/>
        <v>0</v>
      </c>
      <c r="AM151" s="92">
        <f t="shared" si="22"/>
        <v>0</v>
      </c>
      <c r="AN151" s="96">
        <f t="shared" si="23"/>
        <v>-48128.86</v>
      </c>
      <c r="AO151" s="94">
        <f t="shared" si="24"/>
        <v>-48753.86</v>
      </c>
    </row>
    <row r="152" spans="3:41" hidden="1" x14ac:dyDescent="0.35">
      <c r="C152" s="69"/>
      <c r="D152" s="69"/>
      <c r="E152" s="70"/>
      <c r="F152" s="70"/>
      <c r="G152" s="72"/>
      <c r="H152" s="71"/>
      <c r="I152" s="68"/>
      <c r="J152" s="90"/>
      <c r="K152" s="68"/>
      <c r="L152" s="68"/>
      <c r="M152" s="68"/>
      <c r="N152" s="68"/>
      <c r="O152" s="68"/>
      <c r="P152" s="68"/>
      <c r="Q152" s="68"/>
      <c r="R152" s="68"/>
      <c r="S152" s="68"/>
      <c r="T152" s="68"/>
      <c r="U152" s="68"/>
      <c r="V152" s="68"/>
      <c r="W152" s="68"/>
      <c r="X152" s="68"/>
      <c r="Y152" s="68"/>
      <c r="AC152" s="93">
        <v>94</v>
      </c>
      <c r="AD152" s="95">
        <f t="shared" si="13"/>
        <v>625</v>
      </c>
      <c r="AE152" s="92">
        <f t="shared" si="14"/>
        <v>0</v>
      </c>
      <c r="AF152" s="92">
        <f t="shared" si="15"/>
        <v>0</v>
      </c>
      <c r="AG152" s="92">
        <f t="shared" si="16"/>
        <v>0</v>
      </c>
      <c r="AH152" s="92">
        <f t="shared" si="17"/>
        <v>0</v>
      </c>
      <c r="AI152" s="92">
        <f t="shared" si="18"/>
        <v>0</v>
      </c>
      <c r="AJ152" s="92">
        <f t="shared" si="19"/>
        <v>0</v>
      </c>
      <c r="AK152" s="92">
        <f t="shared" si="20"/>
        <v>0</v>
      </c>
      <c r="AL152" s="92">
        <f t="shared" si="21"/>
        <v>0</v>
      </c>
      <c r="AM152" s="92">
        <f t="shared" si="22"/>
        <v>0</v>
      </c>
      <c r="AN152" s="96">
        <f t="shared" si="23"/>
        <v>-48753.86</v>
      </c>
      <c r="AO152" s="94">
        <f t="shared" si="24"/>
        <v>-49378.86</v>
      </c>
    </row>
    <row r="153" spans="3:41" hidden="1" x14ac:dyDescent="0.35">
      <c r="C153" s="69"/>
      <c r="D153" s="69"/>
      <c r="E153" s="70"/>
      <c r="F153" s="70"/>
      <c r="G153" s="72"/>
      <c r="H153" s="71"/>
      <c r="I153" s="68"/>
      <c r="J153" s="90"/>
      <c r="K153" s="68"/>
      <c r="L153" s="68"/>
      <c r="M153" s="68"/>
      <c r="N153" s="68"/>
      <c r="O153" s="68"/>
      <c r="P153" s="68"/>
      <c r="Q153" s="68"/>
      <c r="R153" s="68"/>
      <c r="S153" s="68"/>
      <c r="T153" s="68"/>
      <c r="U153" s="68"/>
      <c r="V153" s="68"/>
      <c r="W153" s="68"/>
      <c r="X153" s="68"/>
      <c r="Y153" s="68"/>
      <c r="AC153" s="93">
        <v>95</v>
      </c>
      <c r="AD153" s="95">
        <f t="shared" si="13"/>
        <v>625</v>
      </c>
      <c r="AE153" s="92">
        <f t="shared" si="14"/>
        <v>0</v>
      </c>
      <c r="AF153" s="92">
        <f t="shared" si="15"/>
        <v>0</v>
      </c>
      <c r="AG153" s="92">
        <f t="shared" si="16"/>
        <v>0</v>
      </c>
      <c r="AH153" s="92">
        <f t="shared" si="17"/>
        <v>0</v>
      </c>
      <c r="AI153" s="92">
        <f t="shared" si="18"/>
        <v>0</v>
      </c>
      <c r="AJ153" s="92">
        <f t="shared" si="19"/>
        <v>0</v>
      </c>
      <c r="AK153" s="92">
        <f t="shared" si="20"/>
        <v>0</v>
      </c>
      <c r="AL153" s="92">
        <f t="shared" si="21"/>
        <v>0</v>
      </c>
      <c r="AM153" s="92">
        <f t="shared" si="22"/>
        <v>0</v>
      </c>
      <c r="AN153" s="96">
        <f t="shared" si="23"/>
        <v>-49378.86</v>
      </c>
      <c r="AO153" s="94">
        <f t="shared" si="24"/>
        <v>-50003.86</v>
      </c>
    </row>
    <row r="154" spans="3:41" hidden="1" x14ac:dyDescent="0.35">
      <c r="C154" s="69"/>
      <c r="D154" s="69"/>
      <c r="E154" s="70"/>
      <c r="F154" s="70"/>
      <c r="G154" s="72"/>
      <c r="H154" s="71"/>
      <c r="I154" s="68"/>
      <c r="J154" s="90"/>
      <c r="K154" s="68"/>
      <c r="L154" s="68"/>
      <c r="M154" s="68"/>
      <c r="N154" s="68"/>
      <c r="O154" s="68"/>
      <c r="P154" s="68"/>
      <c r="Q154" s="68"/>
      <c r="R154" s="68"/>
      <c r="S154" s="68"/>
      <c r="T154" s="68"/>
      <c r="U154" s="68"/>
      <c r="V154" s="68"/>
      <c r="W154" s="68"/>
      <c r="X154" s="68"/>
      <c r="Y154" s="68"/>
      <c r="AC154" s="93">
        <v>96</v>
      </c>
      <c r="AD154" s="95">
        <f t="shared" si="13"/>
        <v>625</v>
      </c>
      <c r="AE154" s="92">
        <f t="shared" si="14"/>
        <v>0</v>
      </c>
      <c r="AF154" s="92">
        <f t="shared" si="15"/>
        <v>0</v>
      </c>
      <c r="AG154" s="92">
        <f t="shared" si="16"/>
        <v>0</v>
      </c>
      <c r="AH154" s="92">
        <f t="shared" si="17"/>
        <v>0</v>
      </c>
      <c r="AI154" s="92">
        <f t="shared" si="18"/>
        <v>0</v>
      </c>
      <c r="AJ154" s="92">
        <f t="shared" si="19"/>
        <v>0</v>
      </c>
      <c r="AK154" s="92">
        <f t="shared" si="20"/>
        <v>0</v>
      </c>
      <c r="AL154" s="92">
        <f t="shared" si="21"/>
        <v>0</v>
      </c>
      <c r="AM154" s="92">
        <f t="shared" si="22"/>
        <v>0</v>
      </c>
      <c r="AN154" s="96">
        <f t="shared" si="23"/>
        <v>-50003.86</v>
      </c>
      <c r="AO154" s="94">
        <f t="shared" si="24"/>
        <v>-50628.86</v>
      </c>
    </row>
    <row r="155" spans="3:41" hidden="1" x14ac:dyDescent="0.35">
      <c r="C155" s="69"/>
      <c r="D155" s="69"/>
      <c r="E155" s="70"/>
      <c r="F155" s="70"/>
      <c r="G155" s="72"/>
      <c r="H155" s="71"/>
      <c r="I155" s="68"/>
      <c r="J155" s="90"/>
      <c r="K155" s="68"/>
      <c r="L155" s="68"/>
      <c r="M155" s="68"/>
      <c r="N155" s="68"/>
      <c r="O155" s="68"/>
      <c r="P155" s="68"/>
      <c r="Q155" s="68"/>
      <c r="R155" s="68"/>
      <c r="S155" s="68"/>
      <c r="T155" s="68"/>
      <c r="U155" s="68"/>
      <c r="V155" s="68"/>
      <c r="W155" s="68"/>
      <c r="X155" s="68"/>
      <c r="Y155" s="68"/>
      <c r="AC155" s="93">
        <v>97</v>
      </c>
      <c r="AD155" s="95">
        <f t="shared" si="13"/>
        <v>625</v>
      </c>
      <c r="AE155" s="92">
        <f t="shared" si="14"/>
        <v>0</v>
      </c>
      <c r="AF155" s="92">
        <f t="shared" si="15"/>
        <v>0</v>
      </c>
      <c r="AG155" s="92">
        <f t="shared" si="16"/>
        <v>0</v>
      </c>
      <c r="AH155" s="92">
        <f t="shared" si="17"/>
        <v>0</v>
      </c>
      <c r="AI155" s="92">
        <f t="shared" si="18"/>
        <v>0</v>
      </c>
      <c r="AJ155" s="92">
        <f t="shared" si="19"/>
        <v>0</v>
      </c>
      <c r="AK155" s="92">
        <f t="shared" si="20"/>
        <v>0</v>
      </c>
      <c r="AL155" s="92">
        <f t="shared" si="21"/>
        <v>0</v>
      </c>
      <c r="AM155" s="92">
        <f t="shared" si="22"/>
        <v>0</v>
      </c>
      <c r="AN155" s="96">
        <f t="shared" si="23"/>
        <v>-50628.86</v>
      </c>
      <c r="AO155" s="94">
        <f t="shared" si="24"/>
        <v>-51253.86</v>
      </c>
    </row>
    <row r="156" spans="3:41" hidden="1" x14ac:dyDescent="0.35">
      <c r="C156" s="69"/>
      <c r="D156" s="69"/>
      <c r="E156" s="70"/>
      <c r="F156" s="70"/>
      <c r="G156" s="72"/>
      <c r="H156" s="71"/>
      <c r="I156" s="68"/>
      <c r="J156" s="90"/>
      <c r="K156" s="68"/>
      <c r="L156" s="68"/>
      <c r="M156" s="68"/>
      <c r="N156" s="68"/>
      <c r="O156" s="68"/>
      <c r="P156" s="68"/>
      <c r="Q156" s="68"/>
      <c r="R156" s="68"/>
      <c r="S156" s="68"/>
      <c r="T156" s="68"/>
      <c r="U156" s="68"/>
      <c r="V156" s="68"/>
      <c r="W156" s="68"/>
      <c r="X156" s="68"/>
      <c r="Y156" s="68"/>
      <c r="AC156" s="93">
        <v>98</v>
      </c>
      <c r="AD156" s="95">
        <f t="shared" si="13"/>
        <v>625</v>
      </c>
      <c r="AE156" s="92">
        <f t="shared" si="14"/>
        <v>0</v>
      </c>
      <c r="AF156" s="92">
        <f t="shared" si="15"/>
        <v>0</v>
      </c>
      <c r="AG156" s="92">
        <f t="shared" si="16"/>
        <v>0</v>
      </c>
      <c r="AH156" s="92">
        <f t="shared" si="17"/>
        <v>0</v>
      </c>
      <c r="AI156" s="92">
        <f t="shared" si="18"/>
        <v>0</v>
      </c>
      <c r="AJ156" s="92">
        <f t="shared" si="19"/>
        <v>0</v>
      </c>
      <c r="AK156" s="92">
        <f t="shared" si="20"/>
        <v>0</v>
      </c>
      <c r="AL156" s="92">
        <f t="shared" si="21"/>
        <v>0</v>
      </c>
      <c r="AM156" s="92">
        <f t="shared" si="22"/>
        <v>0</v>
      </c>
      <c r="AN156" s="96">
        <f t="shared" si="23"/>
        <v>-51253.86</v>
      </c>
      <c r="AO156" s="94">
        <f t="shared" si="24"/>
        <v>-51878.86</v>
      </c>
    </row>
    <row r="157" spans="3:41" hidden="1" x14ac:dyDescent="0.35">
      <c r="C157" s="69"/>
      <c r="D157" s="69"/>
      <c r="E157" s="70"/>
      <c r="F157" s="70"/>
      <c r="G157" s="72"/>
      <c r="H157" s="71"/>
      <c r="I157" s="68"/>
      <c r="J157" s="90"/>
      <c r="K157" s="68"/>
      <c r="L157" s="68"/>
      <c r="M157" s="68"/>
      <c r="N157" s="68"/>
      <c r="O157" s="68"/>
      <c r="P157" s="68"/>
      <c r="Q157" s="68"/>
      <c r="R157" s="68"/>
      <c r="S157" s="68"/>
      <c r="T157" s="68"/>
      <c r="U157" s="68"/>
      <c r="V157" s="68"/>
      <c r="W157" s="68"/>
      <c r="X157" s="68"/>
      <c r="Y157" s="68"/>
      <c r="AC157" s="93">
        <v>99</v>
      </c>
      <c r="AD157" s="95">
        <f t="shared" si="13"/>
        <v>625</v>
      </c>
      <c r="AE157" s="92">
        <f t="shared" si="14"/>
        <v>0</v>
      </c>
      <c r="AF157" s="92">
        <f t="shared" si="15"/>
        <v>0</v>
      </c>
      <c r="AG157" s="92">
        <f t="shared" si="16"/>
        <v>0</v>
      </c>
      <c r="AH157" s="92">
        <f t="shared" si="17"/>
        <v>0</v>
      </c>
      <c r="AI157" s="92">
        <f t="shared" si="18"/>
        <v>0</v>
      </c>
      <c r="AJ157" s="92">
        <f t="shared" si="19"/>
        <v>0</v>
      </c>
      <c r="AK157" s="92">
        <f t="shared" si="20"/>
        <v>0</v>
      </c>
      <c r="AL157" s="92">
        <f t="shared" si="21"/>
        <v>0</v>
      </c>
      <c r="AM157" s="92">
        <f t="shared" si="22"/>
        <v>0</v>
      </c>
      <c r="AN157" s="96">
        <f t="shared" si="23"/>
        <v>-51878.86</v>
      </c>
      <c r="AO157" s="94">
        <f t="shared" si="24"/>
        <v>-52503.86</v>
      </c>
    </row>
    <row r="158" spans="3:41" hidden="1" x14ac:dyDescent="0.35">
      <c r="C158" s="69"/>
      <c r="D158" s="69"/>
      <c r="E158" s="70"/>
      <c r="F158" s="70"/>
      <c r="G158" s="72"/>
      <c r="H158" s="71"/>
      <c r="I158" s="68"/>
      <c r="J158" s="90"/>
      <c r="K158" s="68"/>
      <c r="L158" s="68"/>
      <c r="M158" s="68"/>
      <c r="N158" s="68"/>
      <c r="O158" s="68"/>
      <c r="P158" s="68"/>
      <c r="Q158" s="68"/>
      <c r="R158" s="68"/>
      <c r="S158" s="68"/>
      <c r="T158" s="68"/>
      <c r="U158" s="68"/>
      <c r="V158" s="68"/>
      <c r="W158" s="68"/>
      <c r="X158" s="68"/>
      <c r="Y158" s="68"/>
      <c r="AC158" s="93">
        <v>100</v>
      </c>
      <c r="AD158" s="95">
        <f t="shared" si="13"/>
        <v>625</v>
      </c>
      <c r="AE158" s="92">
        <f t="shared" si="14"/>
        <v>0</v>
      </c>
      <c r="AF158" s="92">
        <f t="shared" si="15"/>
        <v>0</v>
      </c>
      <c r="AG158" s="92">
        <f t="shared" si="16"/>
        <v>0</v>
      </c>
      <c r="AH158" s="92">
        <f t="shared" si="17"/>
        <v>0</v>
      </c>
      <c r="AI158" s="92">
        <f t="shared" si="18"/>
        <v>0</v>
      </c>
      <c r="AJ158" s="92">
        <f t="shared" si="19"/>
        <v>0</v>
      </c>
      <c r="AK158" s="92">
        <f t="shared" si="20"/>
        <v>0</v>
      </c>
      <c r="AL158" s="92">
        <f t="shared" si="21"/>
        <v>0</v>
      </c>
      <c r="AM158" s="92">
        <f t="shared" si="22"/>
        <v>0</v>
      </c>
      <c r="AN158" s="96">
        <f t="shared" si="23"/>
        <v>-52503.86</v>
      </c>
      <c r="AO158" s="94">
        <f t="shared" si="24"/>
        <v>-53128.86</v>
      </c>
    </row>
    <row r="159" spans="3:41" hidden="1" x14ac:dyDescent="0.35">
      <c r="C159" s="69"/>
      <c r="D159" s="69"/>
      <c r="E159" s="70"/>
      <c r="F159" s="70"/>
      <c r="G159" s="72"/>
      <c r="H159" s="71"/>
      <c r="I159" s="68"/>
      <c r="J159" s="90"/>
      <c r="K159" s="68"/>
      <c r="L159" s="68"/>
      <c r="M159" s="68"/>
      <c r="N159" s="68"/>
      <c r="O159" s="68"/>
      <c r="P159" s="68"/>
      <c r="Q159" s="68"/>
      <c r="R159" s="68"/>
      <c r="S159" s="68"/>
      <c r="T159" s="68"/>
      <c r="U159" s="68"/>
      <c r="V159" s="68"/>
      <c r="W159" s="68"/>
      <c r="X159" s="68"/>
      <c r="Y159" s="68"/>
      <c r="AC159" s="93">
        <v>101</v>
      </c>
      <c r="AD159" s="95">
        <f t="shared" si="13"/>
        <v>625</v>
      </c>
      <c r="AE159" s="92">
        <f t="shared" si="14"/>
        <v>0</v>
      </c>
      <c r="AF159" s="92">
        <f t="shared" si="15"/>
        <v>0</v>
      </c>
      <c r="AG159" s="92">
        <f t="shared" si="16"/>
        <v>0</v>
      </c>
      <c r="AH159" s="92">
        <f t="shared" si="17"/>
        <v>0</v>
      </c>
      <c r="AI159" s="92">
        <f t="shared" si="18"/>
        <v>0</v>
      </c>
      <c r="AJ159" s="92">
        <f t="shared" si="19"/>
        <v>0</v>
      </c>
      <c r="AK159" s="92">
        <f t="shared" si="20"/>
        <v>0</v>
      </c>
      <c r="AL159" s="92">
        <f t="shared" si="21"/>
        <v>0</v>
      </c>
      <c r="AM159" s="92">
        <f t="shared" si="22"/>
        <v>0</v>
      </c>
      <c r="AN159" s="96">
        <f t="shared" si="23"/>
        <v>-53128.86</v>
      </c>
      <c r="AO159" s="94">
        <f t="shared" si="24"/>
        <v>-53753.86</v>
      </c>
    </row>
    <row r="160" spans="3:41" hidden="1" x14ac:dyDescent="0.35">
      <c r="C160" s="69"/>
      <c r="D160" s="69"/>
      <c r="E160" s="70"/>
      <c r="F160" s="70"/>
      <c r="G160" s="72"/>
      <c r="H160" s="71"/>
      <c r="I160" s="68"/>
      <c r="J160" s="90"/>
      <c r="K160" s="68"/>
      <c r="L160" s="68"/>
      <c r="M160" s="68"/>
      <c r="N160" s="68"/>
      <c r="O160" s="68"/>
      <c r="P160" s="68"/>
      <c r="Q160" s="68"/>
      <c r="R160" s="68"/>
      <c r="S160" s="68"/>
      <c r="T160" s="68"/>
      <c r="U160" s="68"/>
      <c r="V160" s="68"/>
      <c r="W160" s="68"/>
      <c r="X160" s="68"/>
      <c r="Y160" s="68"/>
      <c r="AC160" s="93">
        <v>102</v>
      </c>
      <c r="AD160" s="95">
        <f t="shared" si="13"/>
        <v>625</v>
      </c>
      <c r="AE160" s="92">
        <f t="shared" si="14"/>
        <v>0</v>
      </c>
      <c r="AF160" s="92">
        <f t="shared" si="15"/>
        <v>0</v>
      </c>
      <c r="AG160" s="92">
        <f t="shared" si="16"/>
        <v>0</v>
      </c>
      <c r="AH160" s="92">
        <f t="shared" si="17"/>
        <v>0</v>
      </c>
      <c r="AI160" s="92">
        <f t="shared" si="18"/>
        <v>0</v>
      </c>
      <c r="AJ160" s="92">
        <f t="shared" si="19"/>
        <v>0</v>
      </c>
      <c r="AK160" s="92">
        <f t="shared" si="20"/>
        <v>0</v>
      </c>
      <c r="AL160" s="92">
        <f t="shared" si="21"/>
        <v>0</v>
      </c>
      <c r="AM160" s="92">
        <f t="shared" si="22"/>
        <v>0</v>
      </c>
      <c r="AN160" s="96">
        <f t="shared" si="23"/>
        <v>-53753.86</v>
      </c>
      <c r="AO160" s="94">
        <f t="shared" si="24"/>
        <v>-54378.86</v>
      </c>
    </row>
    <row r="161" spans="3:41" hidden="1" x14ac:dyDescent="0.35">
      <c r="C161" s="69"/>
      <c r="D161" s="69"/>
      <c r="E161" s="70"/>
      <c r="F161" s="70"/>
      <c r="G161" s="72"/>
      <c r="H161" s="71"/>
      <c r="I161" s="68"/>
      <c r="J161" s="90"/>
      <c r="K161" s="68"/>
      <c r="L161" s="68"/>
      <c r="M161" s="68"/>
      <c r="N161" s="68"/>
      <c r="O161" s="68"/>
      <c r="P161" s="68"/>
      <c r="Q161" s="68"/>
      <c r="R161" s="68"/>
      <c r="S161" s="68"/>
      <c r="T161" s="68"/>
      <c r="U161" s="68"/>
      <c r="V161" s="68"/>
      <c r="W161" s="68"/>
      <c r="X161" s="68"/>
      <c r="Y161" s="68"/>
      <c r="AC161" s="93">
        <v>103</v>
      </c>
      <c r="AD161" s="95">
        <f t="shared" si="13"/>
        <v>625</v>
      </c>
      <c r="AE161" s="92">
        <f t="shared" si="14"/>
        <v>0</v>
      </c>
      <c r="AF161" s="92">
        <f t="shared" si="15"/>
        <v>0</v>
      </c>
      <c r="AG161" s="92">
        <f t="shared" si="16"/>
        <v>0</v>
      </c>
      <c r="AH161" s="92">
        <f t="shared" si="17"/>
        <v>0</v>
      </c>
      <c r="AI161" s="92">
        <f t="shared" si="18"/>
        <v>0</v>
      </c>
      <c r="AJ161" s="92">
        <f t="shared" si="19"/>
        <v>0</v>
      </c>
      <c r="AK161" s="92">
        <f t="shared" si="20"/>
        <v>0</v>
      </c>
      <c r="AL161" s="92">
        <f t="shared" si="21"/>
        <v>0</v>
      </c>
      <c r="AM161" s="92">
        <f t="shared" si="22"/>
        <v>0</v>
      </c>
      <c r="AN161" s="96">
        <f t="shared" si="23"/>
        <v>-54378.86</v>
      </c>
      <c r="AO161" s="94">
        <f t="shared" si="24"/>
        <v>-55003.86</v>
      </c>
    </row>
    <row r="162" spans="3:41" hidden="1" x14ac:dyDescent="0.35">
      <c r="C162" s="69"/>
      <c r="D162" s="69"/>
      <c r="E162" s="70"/>
      <c r="F162" s="70"/>
      <c r="G162" s="72"/>
      <c r="H162" s="71"/>
      <c r="I162" s="68"/>
      <c r="J162" s="90"/>
      <c r="K162" s="68"/>
      <c r="L162" s="68"/>
      <c r="M162" s="68"/>
      <c r="N162" s="68"/>
      <c r="O162" s="68"/>
      <c r="P162" s="68"/>
      <c r="Q162" s="68"/>
      <c r="R162" s="68"/>
      <c r="S162" s="68"/>
      <c r="T162" s="68"/>
      <c r="U162" s="68"/>
      <c r="V162" s="68"/>
      <c r="W162" s="68"/>
      <c r="X162" s="68"/>
      <c r="Y162" s="68"/>
      <c r="AC162" s="93">
        <v>104</v>
      </c>
      <c r="AD162" s="95">
        <f t="shared" si="13"/>
        <v>625</v>
      </c>
      <c r="AE162" s="92">
        <f t="shared" si="14"/>
        <v>0</v>
      </c>
      <c r="AF162" s="92">
        <f t="shared" si="15"/>
        <v>0</v>
      </c>
      <c r="AG162" s="92">
        <f t="shared" si="16"/>
        <v>0</v>
      </c>
      <c r="AH162" s="92">
        <f t="shared" si="17"/>
        <v>0</v>
      </c>
      <c r="AI162" s="92">
        <f t="shared" si="18"/>
        <v>0</v>
      </c>
      <c r="AJ162" s="92">
        <f t="shared" si="19"/>
        <v>0</v>
      </c>
      <c r="AK162" s="92">
        <f t="shared" si="20"/>
        <v>0</v>
      </c>
      <c r="AL162" s="92">
        <f t="shared" si="21"/>
        <v>0</v>
      </c>
      <c r="AM162" s="92">
        <f t="shared" si="22"/>
        <v>0</v>
      </c>
      <c r="AN162" s="96">
        <f t="shared" si="23"/>
        <v>-55003.86</v>
      </c>
      <c r="AO162" s="94">
        <f t="shared" si="24"/>
        <v>-55628.86</v>
      </c>
    </row>
    <row r="163" spans="3:41" hidden="1" x14ac:dyDescent="0.35">
      <c r="C163" s="69"/>
      <c r="D163" s="69"/>
      <c r="E163" s="70"/>
      <c r="F163" s="70"/>
      <c r="G163" s="72"/>
      <c r="H163" s="71"/>
      <c r="I163" s="68"/>
      <c r="J163" s="90"/>
      <c r="K163" s="68"/>
      <c r="L163" s="68"/>
      <c r="M163" s="68"/>
      <c r="N163" s="68"/>
      <c r="O163" s="68"/>
      <c r="P163" s="68"/>
      <c r="Q163" s="68"/>
      <c r="R163" s="68"/>
      <c r="S163" s="68"/>
      <c r="T163" s="68"/>
      <c r="U163" s="68"/>
      <c r="V163" s="68"/>
      <c r="W163" s="68"/>
      <c r="X163" s="68"/>
      <c r="Y163" s="68"/>
      <c r="AC163" s="93">
        <v>105</v>
      </c>
      <c r="AD163" s="95">
        <f t="shared" si="13"/>
        <v>625</v>
      </c>
      <c r="AE163" s="92">
        <f t="shared" si="14"/>
        <v>0</v>
      </c>
      <c r="AF163" s="92">
        <f t="shared" si="15"/>
        <v>0</v>
      </c>
      <c r="AG163" s="92">
        <f t="shared" si="16"/>
        <v>0</v>
      </c>
      <c r="AH163" s="92">
        <f t="shared" si="17"/>
        <v>0</v>
      </c>
      <c r="AI163" s="92">
        <f t="shared" si="18"/>
        <v>0</v>
      </c>
      <c r="AJ163" s="92">
        <f t="shared" si="19"/>
        <v>0</v>
      </c>
      <c r="AK163" s="92">
        <f t="shared" si="20"/>
        <v>0</v>
      </c>
      <c r="AL163" s="92">
        <f t="shared" si="21"/>
        <v>0</v>
      </c>
      <c r="AM163" s="92">
        <f t="shared" si="22"/>
        <v>0</v>
      </c>
      <c r="AN163" s="96">
        <f t="shared" si="23"/>
        <v>-55628.86</v>
      </c>
      <c r="AO163" s="94">
        <f t="shared" si="24"/>
        <v>-56253.86</v>
      </c>
    </row>
    <row r="164" spans="3:41" hidden="1" x14ac:dyDescent="0.35">
      <c r="C164" s="69"/>
      <c r="D164" s="69"/>
      <c r="E164" s="70"/>
      <c r="F164" s="70"/>
      <c r="G164" s="72"/>
      <c r="H164" s="71"/>
      <c r="I164" s="68"/>
      <c r="J164" s="90"/>
      <c r="K164" s="68"/>
      <c r="L164" s="68"/>
      <c r="M164" s="68"/>
      <c r="N164" s="68"/>
      <c r="O164" s="68"/>
      <c r="P164" s="68"/>
      <c r="Q164" s="68"/>
      <c r="R164" s="68"/>
      <c r="S164" s="68"/>
      <c r="T164" s="68"/>
      <c r="U164" s="68"/>
      <c r="V164" s="68"/>
      <c r="W164" s="68"/>
      <c r="X164" s="68"/>
      <c r="Y164" s="68"/>
      <c r="AC164" s="93">
        <v>106</v>
      </c>
      <c r="AD164" s="95">
        <f t="shared" si="13"/>
        <v>625</v>
      </c>
      <c r="AE164" s="92">
        <f t="shared" si="14"/>
        <v>0</v>
      </c>
      <c r="AF164" s="92">
        <f t="shared" si="15"/>
        <v>0</v>
      </c>
      <c r="AG164" s="92">
        <f t="shared" si="16"/>
        <v>0</v>
      </c>
      <c r="AH164" s="92">
        <f t="shared" si="17"/>
        <v>0</v>
      </c>
      <c r="AI164" s="92">
        <f t="shared" si="18"/>
        <v>0</v>
      </c>
      <c r="AJ164" s="92">
        <f t="shared" si="19"/>
        <v>0</v>
      </c>
      <c r="AK164" s="92">
        <f t="shared" si="20"/>
        <v>0</v>
      </c>
      <c r="AL164" s="92">
        <f t="shared" si="21"/>
        <v>0</v>
      </c>
      <c r="AM164" s="92">
        <f t="shared" si="22"/>
        <v>0</v>
      </c>
      <c r="AN164" s="96">
        <f t="shared" si="23"/>
        <v>-56253.86</v>
      </c>
      <c r="AO164" s="94">
        <f t="shared" si="24"/>
        <v>-56878.86</v>
      </c>
    </row>
    <row r="165" spans="3:41" hidden="1" x14ac:dyDescent="0.35">
      <c r="C165" s="69"/>
      <c r="D165" s="69"/>
      <c r="E165" s="70"/>
      <c r="F165" s="70"/>
      <c r="G165" s="72"/>
      <c r="H165" s="71"/>
      <c r="I165" s="68"/>
      <c r="J165" s="90"/>
      <c r="K165" s="68"/>
      <c r="L165" s="68"/>
      <c r="M165" s="68"/>
      <c r="N165" s="68"/>
      <c r="O165" s="68"/>
      <c r="P165" s="68"/>
      <c r="Q165" s="68"/>
      <c r="R165" s="68"/>
      <c r="S165" s="68"/>
      <c r="T165" s="68"/>
      <c r="U165" s="68"/>
      <c r="V165" s="68"/>
      <c r="W165" s="68"/>
      <c r="X165" s="68"/>
      <c r="Y165" s="68"/>
      <c r="AC165" s="93">
        <v>107</v>
      </c>
      <c r="AD165" s="95">
        <f t="shared" si="13"/>
        <v>625</v>
      </c>
      <c r="AE165" s="92">
        <f t="shared" si="14"/>
        <v>0</v>
      </c>
      <c r="AF165" s="92">
        <f t="shared" si="15"/>
        <v>0</v>
      </c>
      <c r="AG165" s="92">
        <f t="shared" si="16"/>
        <v>0</v>
      </c>
      <c r="AH165" s="92">
        <f t="shared" si="17"/>
        <v>0</v>
      </c>
      <c r="AI165" s="92">
        <f t="shared" si="18"/>
        <v>0</v>
      </c>
      <c r="AJ165" s="92">
        <f t="shared" si="19"/>
        <v>0</v>
      </c>
      <c r="AK165" s="92">
        <f t="shared" si="20"/>
        <v>0</v>
      </c>
      <c r="AL165" s="92">
        <f t="shared" si="21"/>
        <v>0</v>
      </c>
      <c r="AM165" s="92">
        <f t="shared" si="22"/>
        <v>0</v>
      </c>
      <c r="AN165" s="96">
        <f t="shared" si="23"/>
        <v>-56878.86</v>
      </c>
      <c r="AO165" s="94">
        <f t="shared" si="24"/>
        <v>-57503.86</v>
      </c>
    </row>
    <row r="166" spans="3:41" hidden="1" x14ac:dyDescent="0.35">
      <c r="C166" s="69"/>
      <c r="D166" s="69"/>
      <c r="E166" s="70"/>
      <c r="F166" s="70"/>
      <c r="G166" s="72"/>
      <c r="H166" s="71"/>
      <c r="I166" s="68"/>
      <c r="J166" s="90"/>
      <c r="K166" s="68"/>
      <c r="L166" s="68"/>
      <c r="M166" s="68"/>
      <c r="N166" s="68"/>
      <c r="O166" s="68"/>
      <c r="P166" s="68"/>
      <c r="Q166" s="68"/>
      <c r="R166" s="68"/>
      <c r="S166" s="68"/>
      <c r="T166" s="68"/>
      <c r="U166" s="68"/>
      <c r="V166" s="68"/>
      <c r="W166" s="68"/>
      <c r="X166" s="68"/>
      <c r="Y166" s="68"/>
      <c r="AC166" s="93">
        <v>108</v>
      </c>
      <c r="AD166" s="95">
        <f t="shared" si="13"/>
        <v>625</v>
      </c>
      <c r="AE166" s="92">
        <f t="shared" si="14"/>
        <v>0</v>
      </c>
      <c r="AF166" s="92">
        <f t="shared" si="15"/>
        <v>0</v>
      </c>
      <c r="AG166" s="92">
        <f t="shared" si="16"/>
        <v>0</v>
      </c>
      <c r="AH166" s="92">
        <f t="shared" si="17"/>
        <v>0</v>
      </c>
      <c r="AI166" s="92">
        <f t="shared" si="18"/>
        <v>0</v>
      </c>
      <c r="AJ166" s="92">
        <f t="shared" si="19"/>
        <v>0</v>
      </c>
      <c r="AK166" s="92">
        <f t="shared" si="20"/>
        <v>0</v>
      </c>
      <c r="AL166" s="92">
        <f t="shared" si="21"/>
        <v>0</v>
      </c>
      <c r="AM166" s="92">
        <f t="shared" si="22"/>
        <v>0</v>
      </c>
      <c r="AN166" s="96">
        <f t="shared" si="23"/>
        <v>-57503.86</v>
      </c>
      <c r="AO166" s="94">
        <f t="shared" si="24"/>
        <v>-58128.86</v>
      </c>
    </row>
    <row r="167" spans="3:41" hidden="1" x14ac:dyDescent="0.35">
      <c r="C167" s="69"/>
      <c r="D167" s="69"/>
      <c r="E167" s="70"/>
      <c r="F167" s="70"/>
      <c r="G167" s="72"/>
      <c r="H167" s="71"/>
      <c r="I167" s="68"/>
      <c r="J167" s="90"/>
      <c r="K167" s="68"/>
      <c r="L167" s="68"/>
      <c r="M167" s="68"/>
      <c r="N167" s="68"/>
      <c r="O167" s="68"/>
      <c r="P167" s="68"/>
      <c r="Q167" s="68"/>
      <c r="R167" s="68"/>
      <c r="S167" s="68"/>
      <c r="T167" s="68"/>
      <c r="U167" s="68"/>
      <c r="V167" s="68"/>
      <c r="W167" s="68"/>
      <c r="X167" s="68"/>
      <c r="Y167" s="68"/>
      <c r="AC167" s="93">
        <v>109</v>
      </c>
      <c r="AD167" s="95">
        <f t="shared" si="13"/>
        <v>625</v>
      </c>
      <c r="AE167" s="92">
        <f t="shared" si="14"/>
        <v>0</v>
      </c>
      <c r="AF167" s="92">
        <f t="shared" si="15"/>
        <v>0</v>
      </c>
      <c r="AG167" s="92">
        <f t="shared" si="16"/>
        <v>0</v>
      </c>
      <c r="AH167" s="92">
        <f t="shared" si="17"/>
        <v>0</v>
      </c>
      <c r="AI167" s="92">
        <f t="shared" si="18"/>
        <v>0</v>
      </c>
      <c r="AJ167" s="92">
        <f t="shared" si="19"/>
        <v>0</v>
      </c>
      <c r="AK167" s="92">
        <f t="shared" si="20"/>
        <v>0</v>
      </c>
      <c r="AL167" s="92">
        <f t="shared" si="21"/>
        <v>0</v>
      </c>
      <c r="AM167" s="92">
        <f t="shared" si="22"/>
        <v>0</v>
      </c>
      <c r="AN167" s="96">
        <f t="shared" si="23"/>
        <v>-58128.86</v>
      </c>
      <c r="AO167" s="94">
        <f t="shared" si="24"/>
        <v>-58753.86</v>
      </c>
    </row>
    <row r="168" spans="3:41" hidden="1" x14ac:dyDescent="0.35">
      <c r="C168" s="69"/>
      <c r="D168" s="69"/>
      <c r="E168" s="70"/>
      <c r="F168" s="70"/>
      <c r="G168" s="72"/>
      <c r="H168" s="71"/>
      <c r="I168" s="68"/>
      <c r="J168" s="90"/>
      <c r="K168" s="68"/>
      <c r="L168" s="68"/>
      <c r="M168" s="68"/>
      <c r="N168" s="68"/>
      <c r="O168" s="68"/>
      <c r="P168" s="68"/>
      <c r="Q168" s="68"/>
      <c r="R168" s="68"/>
      <c r="S168" s="68"/>
      <c r="T168" s="68"/>
      <c r="U168" s="68"/>
      <c r="V168" s="68"/>
      <c r="W168" s="68"/>
      <c r="X168" s="68"/>
      <c r="Y168" s="68"/>
      <c r="AC168" s="93">
        <v>110</v>
      </c>
      <c r="AD168" s="95">
        <f t="shared" si="13"/>
        <v>625</v>
      </c>
      <c r="AE168" s="92">
        <f t="shared" si="14"/>
        <v>0</v>
      </c>
      <c r="AF168" s="92">
        <f t="shared" si="15"/>
        <v>0</v>
      </c>
      <c r="AG168" s="92">
        <f t="shared" si="16"/>
        <v>0</v>
      </c>
      <c r="AH168" s="92">
        <f t="shared" si="17"/>
        <v>0</v>
      </c>
      <c r="AI168" s="92">
        <f t="shared" si="18"/>
        <v>0</v>
      </c>
      <c r="AJ168" s="92">
        <f t="shared" si="19"/>
        <v>0</v>
      </c>
      <c r="AK168" s="92">
        <f t="shared" si="20"/>
        <v>0</v>
      </c>
      <c r="AL168" s="92">
        <f t="shared" si="21"/>
        <v>0</v>
      </c>
      <c r="AM168" s="92">
        <f t="shared" si="22"/>
        <v>0</v>
      </c>
      <c r="AN168" s="96">
        <f t="shared" si="23"/>
        <v>-58753.86</v>
      </c>
      <c r="AO168" s="94">
        <f t="shared" si="24"/>
        <v>-59378.86</v>
      </c>
    </row>
    <row r="169" spans="3:41" hidden="1" x14ac:dyDescent="0.35">
      <c r="C169" s="69"/>
      <c r="D169" s="69"/>
      <c r="E169" s="70"/>
      <c r="F169" s="70"/>
      <c r="G169" s="72"/>
      <c r="H169" s="71"/>
      <c r="I169" s="68"/>
      <c r="J169" s="90"/>
      <c r="K169" s="68"/>
      <c r="L169" s="68"/>
      <c r="M169" s="68"/>
      <c r="N169" s="68"/>
      <c r="O169" s="68"/>
      <c r="P169" s="68"/>
      <c r="Q169" s="68"/>
      <c r="R169" s="68"/>
      <c r="S169" s="68"/>
      <c r="T169" s="68"/>
      <c r="U169" s="68"/>
      <c r="V169" s="68"/>
      <c r="W169" s="68"/>
      <c r="X169" s="68"/>
      <c r="Y169" s="68"/>
      <c r="AC169" s="93">
        <v>111</v>
      </c>
      <c r="AD169" s="95">
        <f t="shared" si="13"/>
        <v>625</v>
      </c>
      <c r="AE169" s="92">
        <f t="shared" si="14"/>
        <v>0</v>
      </c>
      <c r="AF169" s="92">
        <f t="shared" si="15"/>
        <v>0</v>
      </c>
      <c r="AG169" s="92">
        <f t="shared" si="16"/>
        <v>0</v>
      </c>
      <c r="AH169" s="92">
        <f t="shared" si="17"/>
        <v>0</v>
      </c>
      <c r="AI169" s="92">
        <f t="shared" si="18"/>
        <v>0</v>
      </c>
      <c r="AJ169" s="92">
        <f t="shared" si="19"/>
        <v>0</v>
      </c>
      <c r="AK169" s="92">
        <f t="shared" si="20"/>
        <v>0</v>
      </c>
      <c r="AL169" s="92">
        <f t="shared" si="21"/>
        <v>0</v>
      </c>
      <c r="AM169" s="92">
        <f t="shared" si="22"/>
        <v>0</v>
      </c>
      <c r="AN169" s="96">
        <f t="shared" si="23"/>
        <v>-59378.86</v>
      </c>
      <c r="AO169" s="94">
        <f t="shared" si="24"/>
        <v>-60003.86</v>
      </c>
    </row>
    <row r="170" spans="3:41" hidden="1" x14ac:dyDescent="0.35">
      <c r="C170" s="69"/>
      <c r="D170" s="69"/>
      <c r="E170" s="70"/>
      <c r="F170" s="70"/>
      <c r="G170" s="72"/>
      <c r="H170" s="71"/>
      <c r="I170" s="68"/>
      <c r="J170" s="90"/>
      <c r="K170" s="68"/>
      <c r="L170" s="68"/>
      <c r="M170" s="68"/>
      <c r="N170" s="68"/>
      <c r="O170" s="68"/>
      <c r="P170" s="68"/>
      <c r="Q170" s="68"/>
      <c r="R170" s="68"/>
      <c r="S170" s="68"/>
      <c r="T170" s="68"/>
      <c r="U170" s="68"/>
      <c r="V170" s="68"/>
      <c r="W170" s="68"/>
      <c r="X170" s="68"/>
      <c r="Y170" s="68"/>
      <c r="AC170" s="93">
        <v>112</v>
      </c>
      <c r="AD170" s="95">
        <f t="shared" si="13"/>
        <v>625</v>
      </c>
      <c r="AE170" s="92">
        <f t="shared" si="14"/>
        <v>0</v>
      </c>
      <c r="AF170" s="92">
        <f t="shared" si="15"/>
        <v>0</v>
      </c>
      <c r="AG170" s="92">
        <f t="shared" si="16"/>
        <v>0</v>
      </c>
      <c r="AH170" s="92">
        <f t="shared" si="17"/>
        <v>0</v>
      </c>
      <c r="AI170" s="92">
        <f t="shared" si="18"/>
        <v>0</v>
      </c>
      <c r="AJ170" s="92">
        <f t="shared" si="19"/>
        <v>0</v>
      </c>
      <c r="AK170" s="92">
        <f t="shared" si="20"/>
        <v>0</v>
      </c>
      <c r="AL170" s="92">
        <f t="shared" si="21"/>
        <v>0</v>
      </c>
      <c r="AM170" s="92">
        <f t="shared" si="22"/>
        <v>0</v>
      </c>
      <c r="AN170" s="96">
        <f t="shared" si="23"/>
        <v>-60003.86</v>
      </c>
      <c r="AO170" s="94">
        <f t="shared" si="24"/>
        <v>-60628.86</v>
      </c>
    </row>
    <row r="171" spans="3:41" hidden="1" x14ac:dyDescent="0.35">
      <c r="C171" s="69"/>
      <c r="D171" s="69"/>
      <c r="E171" s="70"/>
      <c r="F171" s="70"/>
      <c r="G171" s="72"/>
      <c r="H171" s="71"/>
      <c r="I171" s="68"/>
      <c r="J171" s="90"/>
      <c r="K171" s="68"/>
      <c r="L171" s="68"/>
      <c r="M171" s="68"/>
      <c r="N171" s="68"/>
      <c r="O171" s="68"/>
      <c r="P171" s="68"/>
      <c r="Q171" s="68"/>
      <c r="R171" s="68"/>
      <c r="S171" s="68"/>
      <c r="T171" s="68"/>
      <c r="U171" s="68"/>
      <c r="V171" s="68"/>
      <c r="W171" s="68"/>
      <c r="X171" s="68"/>
      <c r="Y171" s="68"/>
      <c r="AC171" s="93">
        <v>113</v>
      </c>
      <c r="AD171" s="95">
        <f t="shared" si="13"/>
        <v>625</v>
      </c>
      <c r="AE171" s="92">
        <f t="shared" si="14"/>
        <v>0</v>
      </c>
      <c r="AF171" s="92">
        <f t="shared" si="15"/>
        <v>0</v>
      </c>
      <c r="AG171" s="92">
        <f t="shared" si="16"/>
        <v>0</v>
      </c>
      <c r="AH171" s="92">
        <f t="shared" si="17"/>
        <v>0</v>
      </c>
      <c r="AI171" s="92">
        <f t="shared" si="18"/>
        <v>0</v>
      </c>
      <c r="AJ171" s="92">
        <f t="shared" si="19"/>
        <v>0</v>
      </c>
      <c r="AK171" s="92">
        <f t="shared" si="20"/>
        <v>0</v>
      </c>
      <c r="AL171" s="92">
        <f t="shared" si="21"/>
        <v>0</v>
      </c>
      <c r="AM171" s="92">
        <f t="shared" si="22"/>
        <v>0</v>
      </c>
      <c r="AN171" s="96">
        <f t="shared" si="23"/>
        <v>-60628.86</v>
      </c>
      <c r="AO171" s="94">
        <f t="shared" si="24"/>
        <v>-61253.86</v>
      </c>
    </row>
    <row r="172" spans="3:41" hidden="1" x14ac:dyDescent="0.35">
      <c r="C172" s="69"/>
      <c r="D172" s="69"/>
      <c r="E172" s="70"/>
      <c r="F172" s="70"/>
      <c r="G172" s="72"/>
      <c r="H172" s="71"/>
      <c r="I172" s="68"/>
      <c r="J172" s="90"/>
      <c r="K172" s="68"/>
      <c r="L172" s="68"/>
      <c r="M172" s="68"/>
      <c r="N172" s="68"/>
      <c r="O172" s="68"/>
      <c r="P172" s="68"/>
      <c r="Q172" s="68"/>
      <c r="R172" s="68"/>
      <c r="S172" s="68"/>
      <c r="T172" s="68"/>
      <c r="U172" s="68"/>
      <c r="V172" s="68"/>
      <c r="W172" s="68"/>
      <c r="X172" s="68"/>
      <c r="Y172" s="68"/>
      <c r="AC172" s="93">
        <v>114</v>
      </c>
      <c r="AD172" s="95">
        <f t="shared" si="13"/>
        <v>625</v>
      </c>
      <c r="AE172" s="92">
        <f t="shared" si="14"/>
        <v>0</v>
      </c>
      <c r="AF172" s="92">
        <f t="shared" si="15"/>
        <v>0</v>
      </c>
      <c r="AG172" s="92">
        <f t="shared" si="16"/>
        <v>0</v>
      </c>
      <c r="AH172" s="92">
        <f t="shared" si="17"/>
        <v>0</v>
      </c>
      <c r="AI172" s="92">
        <f t="shared" si="18"/>
        <v>0</v>
      </c>
      <c r="AJ172" s="92">
        <f t="shared" si="19"/>
        <v>0</v>
      </c>
      <c r="AK172" s="92">
        <f t="shared" si="20"/>
        <v>0</v>
      </c>
      <c r="AL172" s="92">
        <f t="shared" si="21"/>
        <v>0</v>
      </c>
      <c r="AM172" s="92">
        <f t="shared" si="22"/>
        <v>0</v>
      </c>
      <c r="AN172" s="96">
        <f t="shared" si="23"/>
        <v>-61253.86</v>
      </c>
      <c r="AO172" s="94">
        <f t="shared" si="24"/>
        <v>-61878.86</v>
      </c>
    </row>
    <row r="173" spans="3:41" hidden="1" x14ac:dyDescent="0.35">
      <c r="C173" s="69"/>
      <c r="D173" s="69"/>
      <c r="E173" s="70"/>
      <c r="F173" s="70"/>
      <c r="G173" s="72"/>
      <c r="H173" s="71"/>
      <c r="I173" s="68"/>
      <c r="J173" s="90"/>
      <c r="K173" s="68"/>
      <c r="L173" s="68"/>
      <c r="M173" s="68"/>
      <c r="N173" s="68"/>
      <c r="O173" s="68"/>
      <c r="P173" s="68"/>
      <c r="Q173" s="68"/>
      <c r="R173" s="68"/>
      <c r="S173" s="68"/>
      <c r="T173" s="68"/>
      <c r="U173" s="68"/>
      <c r="V173" s="68"/>
      <c r="W173" s="68"/>
      <c r="X173" s="68"/>
      <c r="Y173" s="68"/>
      <c r="AC173" s="93">
        <v>115</v>
      </c>
      <c r="AD173" s="95">
        <f t="shared" si="13"/>
        <v>625</v>
      </c>
      <c r="AE173" s="92">
        <f t="shared" si="14"/>
        <v>0</v>
      </c>
      <c r="AF173" s="92">
        <f t="shared" si="15"/>
        <v>0</v>
      </c>
      <c r="AG173" s="92">
        <f t="shared" si="16"/>
        <v>0</v>
      </c>
      <c r="AH173" s="92">
        <f t="shared" si="17"/>
        <v>0</v>
      </c>
      <c r="AI173" s="92">
        <f t="shared" si="18"/>
        <v>0</v>
      </c>
      <c r="AJ173" s="92">
        <f t="shared" si="19"/>
        <v>0</v>
      </c>
      <c r="AK173" s="92">
        <f t="shared" si="20"/>
        <v>0</v>
      </c>
      <c r="AL173" s="92">
        <f t="shared" si="21"/>
        <v>0</v>
      </c>
      <c r="AM173" s="92">
        <f t="shared" si="22"/>
        <v>0</v>
      </c>
      <c r="AN173" s="96">
        <f t="shared" si="23"/>
        <v>-61878.86</v>
      </c>
      <c r="AO173" s="94">
        <f t="shared" si="24"/>
        <v>-62503.86</v>
      </c>
    </row>
    <row r="174" spans="3:41" hidden="1" x14ac:dyDescent="0.35">
      <c r="C174" s="69"/>
      <c r="D174" s="69"/>
      <c r="E174" s="70"/>
      <c r="F174" s="70"/>
      <c r="G174" s="72"/>
      <c r="H174" s="71"/>
      <c r="I174" s="68"/>
      <c r="J174" s="90"/>
      <c r="K174" s="68"/>
      <c r="L174" s="68"/>
      <c r="M174" s="68"/>
      <c r="N174" s="68"/>
      <c r="O174" s="68"/>
      <c r="P174" s="68"/>
      <c r="Q174" s="68"/>
      <c r="R174" s="68"/>
      <c r="S174" s="68"/>
      <c r="T174" s="68"/>
      <c r="U174" s="68"/>
      <c r="V174" s="68"/>
      <c r="W174" s="68"/>
      <c r="X174" s="68"/>
      <c r="Y174" s="68"/>
      <c r="AC174" s="93">
        <v>116</v>
      </c>
      <c r="AD174" s="95">
        <f t="shared" si="13"/>
        <v>625</v>
      </c>
      <c r="AE174" s="92">
        <f t="shared" si="14"/>
        <v>0</v>
      </c>
      <c r="AF174" s="92">
        <f t="shared" si="15"/>
        <v>0</v>
      </c>
      <c r="AG174" s="92">
        <f t="shared" si="16"/>
        <v>0</v>
      </c>
      <c r="AH174" s="92">
        <f t="shared" si="17"/>
        <v>0</v>
      </c>
      <c r="AI174" s="92">
        <f t="shared" si="18"/>
        <v>0</v>
      </c>
      <c r="AJ174" s="92">
        <f t="shared" si="19"/>
        <v>0</v>
      </c>
      <c r="AK174" s="92">
        <f t="shared" si="20"/>
        <v>0</v>
      </c>
      <c r="AL174" s="92">
        <f t="shared" si="21"/>
        <v>0</v>
      </c>
      <c r="AM174" s="92">
        <f t="shared" si="22"/>
        <v>0</v>
      </c>
      <c r="AN174" s="96">
        <f t="shared" si="23"/>
        <v>-62503.86</v>
      </c>
      <c r="AO174" s="94">
        <f t="shared" si="24"/>
        <v>-63128.86</v>
      </c>
    </row>
    <row r="175" spans="3:41" hidden="1" x14ac:dyDescent="0.35">
      <c r="C175" s="69"/>
      <c r="D175" s="69"/>
      <c r="E175" s="70"/>
      <c r="F175" s="70"/>
      <c r="G175" s="72"/>
      <c r="H175" s="71"/>
      <c r="I175" s="68"/>
      <c r="J175" s="90"/>
      <c r="K175" s="68"/>
      <c r="L175" s="68"/>
      <c r="M175" s="68"/>
      <c r="N175" s="68"/>
      <c r="O175" s="68"/>
      <c r="P175" s="68"/>
      <c r="Q175" s="68"/>
      <c r="R175" s="68"/>
      <c r="S175" s="68"/>
      <c r="T175" s="68"/>
      <c r="U175" s="68"/>
      <c r="V175" s="68"/>
      <c r="W175" s="68"/>
      <c r="X175" s="68"/>
      <c r="Y175" s="68"/>
      <c r="AC175" s="93">
        <v>117</v>
      </c>
      <c r="AD175" s="95">
        <f t="shared" si="13"/>
        <v>625</v>
      </c>
      <c r="AE175" s="92">
        <f t="shared" si="14"/>
        <v>0</v>
      </c>
      <c r="AF175" s="92">
        <f t="shared" si="15"/>
        <v>0</v>
      </c>
      <c r="AG175" s="92">
        <f t="shared" si="16"/>
        <v>0</v>
      </c>
      <c r="AH175" s="92">
        <f t="shared" si="17"/>
        <v>0</v>
      </c>
      <c r="AI175" s="92">
        <f t="shared" si="18"/>
        <v>0</v>
      </c>
      <c r="AJ175" s="92">
        <f t="shared" si="19"/>
        <v>0</v>
      </c>
      <c r="AK175" s="92">
        <f t="shared" si="20"/>
        <v>0</v>
      </c>
      <c r="AL175" s="92">
        <f t="shared" si="21"/>
        <v>0</v>
      </c>
      <c r="AM175" s="92">
        <f t="shared" si="22"/>
        <v>0</v>
      </c>
      <c r="AN175" s="96">
        <f t="shared" si="23"/>
        <v>-63128.86</v>
      </c>
      <c r="AO175" s="94">
        <f t="shared" si="24"/>
        <v>-63753.86</v>
      </c>
    </row>
    <row r="176" spans="3:41" hidden="1" x14ac:dyDescent="0.35">
      <c r="C176" s="69"/>
      <c r="D176" s="69"/>
      <c r="E176" s="70"/>
      <c r="F176" s="70"/>
      <c r="G176" s="72"/>
      <c r="H176" s="71"/>
      <c r="I176" s="68"/>
      <c r="J176" s="90"/>
      <c r="K176" s="68"/>
      <c r="L176" s="68"/>
      <c r="M176" s="68"/>
      <c r="N176" s="68"/>
      <c r="O176" s="68"/>
      <c r="P176" s="68"/>
      <c r="Q176" s="68"/>
      <c r="R176" s="68"/>
      <c r="S176" s="68"/>
      <c r="T176" s="68"/>
      <c r="U176" s="68"/>
      <c r="V176" s="68"/>
      <c r="W176" s="68"/>
      <c r="X176" s="68"/>
      <c r="Y176" s="68"/>
      <c r="AC176" s="93">
        <v>118</v>
      </c>
      <c r="AD176" s="95">
        <f t="shared" si="13"/>
        <v>625</v>
      </c>
      <c r="AE176" s="92">
        <f t="shared" si="14"/>
        <v>0</v>
      </c>
      <c r="AF176" s="92">
        <f t="shared" si="15"/>
        <v>0</v>
      </c>
      <c r="AG176" s="92">
        <f t="shared" si="16"/>
        <v>0</v>
      </c>
      <c r="AH176" s="92">
        <f t="shared" si="17"/>
        <v>0</v>
      </c>
      <c r="AI176" s="92">
        <f t="shared" si="18"/>
        <v>0</v>
      </c>
      <c r="AJ176" s="92">
        <f t="shared" si="19"/>
        <v>0</v>
      </c>
      <c r="AK176" s="92">
        <f t="shared" si="20"/>
        <v>0</v>
      </c>
      <c r="AL176" s="92">
        <f t="shared" si="21"/>
        <v>0</v>
      </c>
      <c r="AM176" s="92">
        <f t="shared" si="22"/>
        <v>0</v>
      </c>
      <c r="AN176" s="96">
        <f t="shared" si="23"/>
        <v>-63753.86</v>
      </c>
      <c r="AO176" s="94">
        <f t="shared" si="24"/>
        <v>-64378.86</v>
      </c>
    </row>
    <row r="177" spans="3:41" hidden="1" x14ac:dyDescent="0.35">
      <c r="C177" s="69"/>
      <c r="D177" s="69"/>
      <c r="E177" s="70"/>
      <c r="F177" s="70"/>
      <c r="G177" s="72"/>
      <c r="H177" s="71"/>
      <c r="I177" s="68"/>
      <c r="J177" s="90"/>
      <c r="K177" s="68"/>
      <c r="L177" s="68"/>
      <c r="M177" s="68"/>
      <c r="N177" s="68"/>
      <c r="O177" s="68"/>
      <c r="P177" s="68"/>
      <c r="Q177" s="68"/>
      <c r="R177" s="68"/>
      <c r="S177" s="68"/>
      <c r="T177" s="68"/>
      <c r="U177" s="68"/>
      <c r="V177" s="68"/>
      <c r="W177" s="68"/>
      <c r="X177" s="68"/>
      <c r="Y177" s="68"/>
      <c r="AC177" s="93">
        <v>119</v>
      </c>
      <c r="AD177" s="95">
        <f t="shared" si="13"/>
        <v>625</v>
      </c>
      <c r="AE177" s="92">
        <f t="shared" si="14"/>
        <v>0</v>
      </c>
      <c r="AF177" s="92">
        <f t="shared" si="15"/>
        <v>0</v>
      </c>
      <c r="AG177" s="92">
        <f t="shared" si="16"/>
        <v>0</v>
      </c>
      <c r="AH177" s="92">
        <f t="shared" si="17"/>
        <v>0</v>
      </c>
      <c r="AI177" s="92">
        <f t="shared" si="18"/>
        <v>0</v>
      </c>
      <c r="AJ177" s="92">
        <f t="shared" si="19"/>
        <v>0</v>
      </c>
      <c r="AK177" s="92">
        <f t="shared" si="20"/>
        <v>0</v>
      </c>
      <c r="AL177" s="92">
        <f t="shared" si="21"/>
        <v>0</v>
      </c>
      <c r="AM177" s="92">
        <f t="shared" si="22"/>
        <v>0</v>
      </c>
      <c r="AN177" s="96">
        <f t="shared" si="23"/>
        <v>-64378.86</v>
      </c>
      <c r="AO177" s="94">
        <f t="shared" si="24"/>
        <v>-65003.86</v>
      </c>
    </row>
    <row r="178" spans="3:41" hidden="1" x14ac:dyDescent="0.35">
      <c r="C178" s="69"/>
      <c r="D178" s="69"/>
      <c r="E178" s="70"/>
      <c r="F178" s="70"/>
      <c r="G178" s="72"/>
      <c r="H178" s="71"/>
      <c r="I178" s="68"/>
      <c r="J178" s="90"/>
      <c r="K178" s="68"/>
      <c r="L178" s="68"/>
      <c r="M178" s="68"/>
      <c r="N178" s="68"/>
      <c r="O178" s="68"/>
      <c r="P178" s="68"/>
      <c r="Q178" s="68"/>
      <c r="R178" s="68"/>
      <c r="S178" s="68"/>
      <c r="T178" s="68"/>
      <c r="U178" s="68"/>
      <c r="V178" s="68"/>
      <c r="W178" s="68"/>
      <c r="X178" s="68"/>
      <c r="Y178" s="68"/>
      <c r="AC178" s="93">
        <v>120</v>
      </c>
      <c r="AD178" s="95">
        <f t="shared" si="13"/>
        <v>625</v>
      </c>
      <c r="AE178" s="92">
        <f t="shared" si="14"/>
        <v>0</v>
      </c>
      <c r="AF178" s="92">
        <f t="shared" si="15"/>
        <v>0</v>
      </c>
      <c r="AG178" s="92">
        <f t="shared" si="16"/>
        <v>0</v>
      </c>
      <c r="AH178" s="92">
        <f t="shared" si="17"/>
        <v>0</v>
      </c>
      <c r="AI178" s="92">
        <f t="shared" si="18"/>
        <v>0</v>
      </c>
      <c r="AJ178" s="92">
        <f t="shared" si="19"/>
        <v>0</v>
      </c>
      <c r="AK178" s="92">
        <f t="shared" si="20"/>
        <v>0</v>
      </c>
      <c r="AL178" s="92">
        <f t="shared" si="21"/>
        <v>0</v>
      </c>
      <c r="AM178" s="92">
        <f t="shared" si="22"/>
        <v>0</v>
      </c>
      <c r="AN178" s="96">
        <f t="shared" si="23"/>
        <v>-65003.86</v>
      </c>
      <c r="AO178" s="94">
        <f t="shared" si="24"/>
        <v>-65628.86</v>
      </c>
    </row>
    <row r="179" spans="3:41" hidden="1" x14ac:dyDescent="0.35">
      <c r="C179" s="69"/>
      <c r="D179" s="69"/>
      <c r="E179" s="70"/>
      <c r="F179" s="70"/>
      <c r="G179" s="72"/>
      <c r="H179" s="71"/>
      <c r="I179" s="68"/>
      <c r="J179" s="90"/>
      <c r="K179" s="68"/>
      <c r="L179" s="68"/>
      <c r="M179" s="68"/>
      <c r="N179" s="68"/>
      <c r="O179" s="68"/>
      <c r="P179" s="68"/>
      <c r="Q179" s="68"/>
      <c r="R179" s="68"/>
      <c r="S179" s="68"/>
      <c r="T179" s="68"/>
      <c r="U179" s="68"/>
      <c r="V179" s="68"/>
      <c r="W179" s="68"/>
      <c r="X179" s="68"/>
      <c r="Y179" s="68"/>
      <c r="AC179" s="93">
        <v>121</v>
      </c>
      <c r="AD179" s="95">
        <f t="shared" si="13"/>
        <v>625</v>
      </c>
      <c r="AE179" s="92">
        <f t="shared" si="14"/>
        <v>0</v>
      </c>
      <c r="AF179" s="92">
        <f t="shared" si="15"/>
        <v>0</v>
      </c>
      <c r="AG179" s="92">
        <f t="shared" si="16"/>
        <v>0</v>
      </c>
      <c r="AH179" s="92">
        <f t="shared" si="17"/>
        <v>0</v>
      </c>
      <c r="AI179" s="92">
        <f t="shared" si="18"/>
        <v>0</v>
      </c>
      <c r="AJ179" s="92">
        <f t="shared" si="19"/>
        <v>0</v>
      </c>
      <c r="AK179" s="92">
        <f t="shared" si="20"/>
        <v>0</v>
      </c>
      <c r="AL179" s="92">
        <f t="shared" si="21"/>
        <v>0</v>
      </c>
      <c r="AM179" s="92">
        <f t="shared" si="22"/>
        <v>0</v>
      </c>
      <c r="AN179" s="96">
        <f t="shared" si="23"/>
        <v>-65628.86</v>
      </c>
      <c r="AO179" s="94">
        <f t="shared" si="24"/>
        <v>-66253.86</v>
      </c>
    </row>
    <row r="180" spans="3:41" hidden="1" x14ac:dyDescent="0.35">
      <c r="C180" s="69"/>
      <c r="D180" s="69"/>
      <c r="E180" s="70"/>
      <c r="F180" s="70"/>
      <c r="G180" s="72"/>
      <c r="H180" s="71"/>
      <c r="I180" s="68"/>
      <c r="J180" s="90"/>
      <c r="K180" s="68"/>
      <c r="L180" s="68"/>
      <c r="M180" s="68"/>
      <c r="N180" s="68"/>
      <c r="O180" s="68"/>
      <c r="P180" s="68"/>
      <c r="Q180" s="68"/>
      <c r="R180" s="68"/>
      <c r="S180" s="68"/>
      <c r="T180" s="68"/>
      <c r="U180" s="68"/>
      <c r="V180" s="68"/>
      <c r="W180" s="68"/>
      <c r="X180" s="68"/>
      <c r="Y180" s="68"/>
      <c r="AC180" s="93">
        <v>122</v>
      </c>
      <c r="AD180" s="95">
        <f t="shared" si="13"/>
        <v>625</v>
      </c>
      <c r="AE180" s="92">
        <f t="shared" si="14"/>
        <v>0</v>
      </c>
      <c r="AF180" s="92">
        <f t="shared" si="15"/>
        <v>0</v>
      </c>
      <c r="AG180" s="92">
        <f t="shared" si="16"/>
        <v>0</v>
      </c>
      <c r="AH180" s="92">
        <f t="shared" si="17"/>
        <v>0</v>
      </c>
      <c r="AI180" s="92">
        <f t="shared" si="18"/>
        <v>0</v>
      </c>
      <c r="AJ180" s="92">
        <f t="shared" si="19"/>
        <v>0</v>
      </c>
      <c r="AK180" s="92">
        <f t="shared" si="20"/>
        <v>0</v>
      </c>
      <c r="AL180" s="92">
        <f t="shared" si="21"/>
        <v>0</v>
      </c>
      <c r="AM180" s="92">
        <f t="shared" si="22"/>
        <v>0</v>
      </c>
      <c r="AN180" s="96">
        <f t="shared" si="23"/>
        <v>-66253.86</v>
      </c>
      <c r="AO180" s="94">
        <f t="shared" si="24"/>
        <v>-66878.86</v>
      </c>
    </row>
    <row r="181" spans="3:41" hidden="1" x14ac:dyDescent="0.35">
      <c r="C181" s="69"/>
      <c r="D181" s="69"/>
      <c r="E181" s="70"/>
      <c r="F181" s="70"/>
      <c r="G181" s="72"/>
      <c r="H181" s="71"/>
      <c r="I181" s="68"/>
      <c r="J181" s="90"/>
      <c r="K181" s="68"/>
      <c r="L181" s="68"/>
      <c r="M181" s="68"/>
      <c r="N181" s="68"/>
      <c r="O181" s="68"/>
      <c r="P181" s="68"/>
      <c r="Q181" s="68"/>
      <c r="R181" s="68"/>
      <c r="S181" s="68"/>
      <c r="T181" s="68"/>
      <c r="U181" s="68"/>
      <c r="V181" s="68"/>
      <c r="W181" s="68"/>
      <c r="X181" s="68"/>
      <c r="Y181" s="68"/>
      <c r="AC181" s="93">
        <v>123</v>
      </c>
      <c r="AD181" s="95">
        <f t="shared" si="13"/>
        <v>625</v>
      </c>
      <c r="AE181" s="92">
        <f t="shared" si="14"/>
        <v>0</v>
      </c>
      <c r="AF181" s="92">
        <f t="shared" si="15"/>
        <v>0</v>
      </c>
      <c r="AG181" s="92">
        <f t="shared" si="16"/>
        <v>0</v>
      </c>
      <c r="AH181" s="92">
        <f t="shared" si="17"/>
        <v>0</v>
      </c>
      <c r="AI181" s="92">
        <f t="shared" si="18"/>
        <v>0</v>
      </c>
      <c r="AJ181" s="92">
        <f t="shared" si="19"/>
        <v>0</v>
      </c>
      <c r="AK181" s="92">
        <f t="shared" si="20"/>
        <v>0</v>
      </c>
      <c r="AL181" s="92">
        <f t="shared" si="21"/>
        <v>0</v>
      </c>
      <c r="AM181" s="92">
        <f t="shared" si="22"/>
        <v>0</v>
      </c>
      <c r="AN181" s="96">
        <f t="shared" si="23"/>
        <v>-66878.86</v>
      </c>
      <c r="AO181" s="94">
        <f t="shared" si="24"/>
        <v>-67503.86</v>
      </c>
    </row>
    <row r="182" spans="3:41" hidden="1" x14ac:dyDescent="0.35">
      <c r="C182" s="69"/>
      <c r="D182" s="69"/>
      <c r="E182" s="70"/>
      <c r="F182" s="70"/>
      <c r="G182" s="72"/>
      <c r="H182" s="71"/>
      <c r="I182" s="68"/>
      <c r="J182" s="90"/>
      <c r="K182" s="68"/>
      <c r="L182" s="68"/>
      <c r="M182" s="68"/>
      <c r="N182" s="68"/>
      <c r="O182" s="68"/>
      <c r="P182" s="68"/>
      <c r="Q182" s="68"/>
      <c r="R182" s="68"/>
      <c r="S182" s="68"/>
      <c r="T182" s="68"/>
      <c r="U182" s="68"/>
      <c r="V182" s="68"/>
      <c r="W182" s="68"/>
      <c r="X182" s="68"/>
      <c r="Y182" s="68"/>
      <c r="AC182" s="93">
        <v>124</v>
      </c>
      <c r="AD182" s="95">
        <f t="shared" si="13"/>
        <v>625</v>
      </c>
      <c r="AE182" s="92">
        <f t="shared" si="14"/>
        <v>0</v>
      </c>
      <c r="AF182" s="92">
        <f t="shared" si="15"/>
        <v>0</v>
      </c>
      <c r="AG182" s="92">
        <f t="shared" si="16"/>
        <v>0</v>
      </c>
      <c r="AH182" s="92">
        <f t="shared" si="17"/>
        <v>0</v>
      </c>
      <c r="AI182" s="92">
        <f t="shared" si="18"/>
        <v>0</v>
      </c>
      <c r="AJ182" s="92">
        <f t="shared" si="19"/>
        <v>0</v>
      </c>
      <c r="AK182" s="92">
        <f t="shared" si="20"/>
        <v>0</v>
      </c>
      <c r="AL182" s="92">
        <f t="shared" si="21"/>
        <v>0</v>
      </c>
      <c r="AM182" s="92">
        <f t="shared" si="22"/>
        <v>0</v>
      </c>
      <c r="AN182" s="96">
        <f t="shared" si="23"/>
        <v>-67503.86</v>
      </c>
      <c r="AO182" s="94">
        <f t="shared" si="24"/>
        <v>-68128.86</v>
      </c>
    </row>
    <row r="183" spans="3:41" hidden="1" x14ac:dyDescent="0.35">
      <c r="C183" s="69"/>
      <c r="D183" s="69"/>
      <c r="E183" s="70"/>
      <c r="F183" s="70"/>
      <c r="G183" s="72"/>
      <c r="H183" s="71"/>
      <c r="I183" s="68"/>
      <c r="J183" s="90"/>
      <c r="K183" s="68"/>
      <c r="L183" s="68"/>
      <c r="M183" s="68"/>
      <c r="N183" s="68"/>
      <c r="O183" s="68"/>
      <c r="P183" s="68"/>
      <c r="Q183" s="68"/>
      <c r="R183" s="68"/>
      <c r="S183" s="68"/>
      <c r="T183" s="68"/>
      <c r="U183" s="68"/>
      <c r="V183" s="68"/>
      <c r="W183" s="68"/>
      <c r="X183" s="68"/>
      <c r="Y183" s="68"/>
      <c r="AC183" s="93">
        <v>125</v>
      </c>
      <c r="AD183" s="95">
        <f t="shared" si="13"/>
        <v>625</v>
      </c>
      <c r="AE183" s="92">
        <f t="shared" si="14"/>
        <v>0</v>
      </c>
      <c r="AF183" s="92">
        <f t="shared" si="15"/>
        <v>0</v>
      </c>
      <c r="AG183" s="92">
        <f t="shared" si="16"/>
        <v>0</v>
      </c>
      <c r="AH183" s="92">
        <f t="shared" si="17"/>
        <v>0</v>
      </c>
      <c r="AI183" s="92">
        <f t="shared" si="18"/>
        <v>0</v>
      </c>
      <c r="AJ183" s="92">
        <f t="shared" si="19"/>
        <v>0</v>
      </c>
      <c r="AK183" s="92">
        <f t="shared" si="20"/>
        <v>0</v>
      </c>
      <c r="AL183" s="92">
        <f t="shared" si="21"/>
        <v>0</v>
      </c>
      <c r="AM183" s="92">
        <f t="shared" si="22"/>
        <v>0</v>
      </c>
      <c r="AN183" s="96">
        <f t="shared" si="23"/>
        <v>-68128.86</v>
      </c>
      <c r="AO183" s="94">
        <f t="shared" si="24"/>
        <v>-68753.86</v>
      </c>
    </row>
    <row r="184" spans="3:41" hidden="1" x14ac:dyDescent="0.35">
      <c r="C184" s="69"/>
      <c r="D184" s="69"/>
      <c r="E184" s="70"/>
      <c r="F184" s="70"/>
      <c r="G184" s="72"/>
      <c r="H184" s="71"/>
      <c r="I184" s="68"/>
      <c r="J184" s="90"/>
      <c r="K184" s="68"/>
      <c r="L184" s="68"/>
      <c r="M184" s="68"/>
      <c r="N184" s="68"/>
      <c r="O184" s="68"/>
      <c r="P184" s="68"/>
      <c r="Q184" s="68"/>
      <c r="R184" s="68"/>
      <c r="S184" s="68"/>
      <c r="T184" s="68"/>
      <c r="U184" s="68"/>
      <c r="V184" s="68"/>
      <c r="W184" s="68"/>
      <c r="X184" s="68"/>
      <c r="Y184" s="68"/>
      <c r="AC184" s="93">
        <v>126</v>
      </c>
      <c r="AD184" s="95">
        <f t="shared" si="13"/>
        <v>625</v>
      </c>
      <c r="AE184" s="92">
        <f t="shared" si="14"/>
        <v>0</v>
      </c>
      <c r="AF184" s="92">
        <f t="shared" si="15"/>
        <v>0</v>
      </c>
      <c r="AG184" s="92">
        <f t="shared" si="16"/>
        <v>0</v>
      </c>
      <c r="AH184" s="92">
        <f t="shared" si="17"/>
        <v>0</v>
      </c>
      <c r="AI184" s="92">
        <f t="shared" si="18"/>
        <v>0</v>
      </c>
      <c r="AJ184" s="92">
        <f t="shared" si="19"/>
        <v>0</v>
      </c>
      <c r="AK184" s="92">
        <f t="shared" si="20"/>
        <v>0</v>
      </c>
      <c r="AL184" s="92">
        <f t="shared" si="21"/>
        <v>0</v>
      </c>
      <c r="AM184" s="92">
        <f t="shared" si="22"/>
        <v>0</v>
      </c>
      <c r="AN184" s="96">
        <f t="shared" si="23"/>
        <v>-68753.86</v>
      </c>
      <c r="AO184" s="94">
        <f t="shared" si="24"/>
        <v>-69378.86</v>
      </c>
    </row>
    <row r="185" spans="3:41" hidden="1" x14ac:dyDescent="0.35">
      <c r="C185" s="69"/>
      <c r="D185" s="69"/>
      <c r="E185" s="70"/>
      <c r="F185" s="70"/>
      <c r="G185" s="72"/>
      <c r="H185" s="71"/>
      <c r="I185" s="68"/>
      <c r="J185" s="90"/>
      <c r="K185" s="68"/>
      <c r="L185" s="68"/>
      <c r="M185" s="68"/>
      <c r="N185" s="68"/>
      <c r="O185" s="68"/>
      <c r="P185" s="68"/>
      <c r="Q185" s="68"/>
      <c r="R185" s="68"/>
      <c r="S185" s="68"/>
      <c r="T185" s="68"/>
      <c r="U185" s="68"/>
      <c r="V185" s="68"/>
      <c r="W185" s="68"/>
      <c r="X185" s="68"/>
      <c r="Y185" s="68"/>
      <c r="AC185" s="93">
        <v>127</v>
      </c>
      <c r="AD185" s="95">
        <f t="shared" si="13"/>
        <v>625</v>
      </c>
      <c r="AE185" s="92">
        <f t="shared" si="14"/>
        <v>0</v>
      </c>
      <c r="AF185" s="92">
        <f t="shared" si="15"/>
        <v>0</v>
      </c>
      <c r="AG185" s="92">
        <f t="shared" si="16"/>
        <v>0</v>
      </c>
      <c r="AH185" s="92">
        <f t="shared" si="17"/>
        <v>0</v>
      </c>
      <c r="AI185" s="92">
        <f t="shared" si="18"/>
        <v>0</v>
      </c>
      <c r="AJ185" s="92">
        <f t="shared" si="19"/>
        <v>0</v>
      </c>
      <c r="AK185" s="92">
        <f t="shared" si="20"/>
        <v>0</v>
      </c>
      <c r="AL185" s="92">
        <f t="shared" si="21"/>
        <v>0</v>
      </c>
      <c r="AM185" s="92">
        <f t="shared" si="22"/>
        <v>0</v>
      </c>
      <c r="AN185" s="96">
        <f t="shared" si="23"/>
        <v>-69378.86</v>
      </c>
      <c r="AO185" s="94">
        <f t="shared" si="24"/>
        <v>-70003.86</v>
      </c>
    </row>
    <row r="186" spans="3:41" hidden="1" x14ac:dyDescent="0.35">
      <c r="C186" s="69"/>
      <c r="D186" s="69"/>
      <c r="E186" s="70"/>
      <c r="F186" s="70"/>
      <c r="G186" s="72"/>
      <c r="H186" s="71"/>
      <c r="I186" s="68"/>
      <c r="J186" s="90"/>
      <c r="K186" s="68"/>
      <c r="L186" s="68"/>
      <c r="M186" s="68"/>
      <c r="N186" s="68"/>
      <c r="O186" s="68"/>
      <c r="P186" s="68"/>
      <c r="Q186" s="68"/>
      <c r="R186" s="68"/>
      <c r="S186" s="68"/>
      <c r="T186" s="68"/>
      <c r="U186" s="68"/>
      <c r="V186" s="68"/>
      <c r="W186" s="68"/>
      <c r="X186" s="68"/>
      <c r="Y186" s="68"/>
      <c r="AC186" s="93">
        <v>128</v>
      </c>
      <c r="AD186" s="95">
        <f t="shared" si="13"/>
        <v>625</v>
      </c>
      <c r="AE186" s="92">
        <f t="shared" si="14"/>
        <v>0</v>
      </c>
      <c r="AF186" s="92">
        <f t="shared" si="15"/>
        <v>0</v>
      </c>
      <c r="AG186" s="92">
        <f t="shared" si="16"/>
        <v>0</v>
      </c>
      <c r="AH186" s="92">
        <f t="shared" si="17"/>
        <v>0</v>
      </c>
      <c r="AI186" s="92">
        <f t="shared" si="18"/>
        <v>0</v>
      </c>
      <c r="AJ186" s="92">
        <f t="shared" si="19"/>
        <v>0</v>
      </c>
      <c r="AK186" s="92">
        <f t="shared" si="20"/>
        <v>0</v>
      </c>
      <c r="AL186" s="92">
        <f t="shared" si="21"/>
        <v>0</v>
      </c>
      <c r="AM186" s="92">
        <f t="shared" si="22"/>
        <v>0</v>
      </c>
      <c r="AN186" s="96">
        <f t="shared" si="23"/>
        <v>-70003.86</v>
      </c>
      <c r="AO186" s="94">
        <f t="shared" si="24"/>
        <v>-70628.86</v>
      </c>
    </row>
    <row r="187" spans="3:41" hidden="1" x14ac:dyDescent="0.35">
      <c r="C187" s="69"/>
      <c r="D187" s="69"/>
      <c r="E187" s="70"/>
      <c r="F187" s="70"/>
      <c r="G187" s="72"/>
      <c r="H187" s="71"/>
      <c r="I187" s="68"/>
      <c r="J187" s="90"/>
      <c r="K187" s="68"/>
      <c r="L187" s="68"/>
      <c r="M187" s="68"/>
      <c r="N187" s="68"/>
      <c r="O187" s="68"/>
      <c r="P187" s="68"/>
      <c r="Q187" s="68"/>
      <c r="R187" s="68"/>
      <c r="S187" s="68"/>
      <c r="T187" s="68"/>
      <c r="U187" s="68"/>
      <c r="V187" s="68"/>
      <c r="W187" s="68"/>
      <c r="X187" s="68"/>
      <c r="Y187" s="68"/>
      <c r="AC187" s="93">
        <v>129</v>
      </c>
      <c r="AD187" s="95">
        <f t="shared" si="13"/>
        <v>625</v>
      </c>
      <c r="AE187" s="92">
        <f t="shared" si="14"/>
        <v>0</v>
      </c>
      <c r="AF187" s="92">
        <f t="shared" si="15"/>
        <v>0</v>
      </c>
      <c r="AG187" s="92">
        <f t="shared" si="16"/>
        <v>0</v>
      </c>
      <c r="AH187" s="92">
        <f t="shared" si="17"/>
        <v>0</v>
      </c>
      <c r="AI187" s="92">
        <f t="shared" si="18"/>
        <v>0</v>
      </c>
      <c r="AJ187" s="92">
        <f t="shared" si="19"/>
        <v>0</v>
      </c>
      <c r="AK187" s="92">
        <f t="shared" si="20"/>
        <v>0</v>
      </c>
      <c r="AL187" s="92">
        <f t="shared" si="21"/>
        <v>0</v>
      </c>
      <c r="AM187" s="92">
        <f t="shared" si="22"/>
        <v>0</v>
      </c>
      <c r="AN187" s="96">
        <f t="shared" si="23"/>
        <v>-70628.86</v>
      </c>
      <c r="AO187" s="94">
        <f t="shared" si="24"/>
        <v>-71253.86</v>
      </c>
    </row>
    <row r="188" spans="3:41" hidden="1" x14ac:dyDescent="0.35">
      <c r="C188" s="69"/>
      <c r="D188" s="69"/>
      <c r="E188" s="70"/>
      <c r="F188" s="70"/>
      <c r="G188" s="72"/>
      <c r="H188" s="71"/>
      <c r="I188" s="68"/>
      <c r="J188" s="90"/>
      <c r="K188" s="68"/>
      <c r="L188" s="68"/>
      <c r="M188" s="68"/>
      <c r="N188" s="68"/>
      <c r="O188" s="68"/>
      <c r="P188" s="68"/>
      <c r="Q188" s="68"/>
      <c r="R188" s="68"/>
      <c r="S188" s="68"/>
      <c r="T188" s="68"/>
      <c r="U188" s="68"/>
      <c r="V188" s="68"/>
      <c r="W188" s="68"/>
      <c r="X188" s="68"/>
      <c r="Y188" s="68"/>
      <c r="AC188" s="93">
        <v>130</v>
      </c>
      <c r="AD188" s="95">
        <f t="shared" ref="AD188:AD251" si="25">$F$13/4</f>
        <v>625</v>
      </c>
      <c r="AE188" s="92">
        <f t="shared" ref="AE188:AE251" si="26">IF($E$19&gt;=$AC188,$F$19,0)</f>
        <v>0</v>
      </c>
      <c r="AF188" s="92">
        <f t="shared" ref="AF188:AF251" si="27">IF($E$20&gt;=$AC188,$F$20,0)</f>
        <v>0</v>
      </c>
      <c r="AG188" s="92">
        <f t="shared" ref="AG188:AG251" si="28">IF($E$21&gt;=$AC188,$F$21,0)</f>
        <v>0</v>
      </c>
      <c r="AH188" s="92">
        <f t="shared" ref="AH188:AH251" si="29">IF($E$22&gt;=$AC188,$F$22,0)</f>
        <v>0</v>
      </c>
      <c r="AI188" s="92">
        <f t="shared" ref="AI188:AI251" si="30">IF($E$23&gt;=$AC188,$F$23,0)</f>
        <v>0</v>
      </c>
      <c r="AJ188" s="92">
        <f t="shared" ref="AJ188:AJ251" si="31">IF($E$24&gt;=$AC188,$F$24,0)</f>
        <v>0</v>
      </c>
      <c r="AK188" s="92">
        <f t="shared" ref="AK188:AK251" si="32">IF($E$31&gt;=$AC188,$F$31,0)</f>
        <v>0</v>
      </c>
      <c r="AL188" s="92">
        <f t="shared" ref="AL188:AL251" si="33">IF($E$32&gt;=$AC188,$F$32,0)</f>
        <v>0</v>
      </c>
      <c r="AM188" s="92">
        <f t="shared" ref="AM188:AM251" si="34">IF(AC188&gt;$D$33+$E$33,0,IF(AC188&lt;$D$33,0,$F$33))/4</f>
        <v>0</v>
      </c>
      <c r="AN188" s="96">
        <f t="shared" si="23"/>
        <v>-71253.86</v>
      </c>
      <c r="AO188" s="94">
        <f t="shared" si="24"/>
        <v>-71878.86</v>
      </c>
    </row>
    <row r="189" spans="3:41" hidden="1" x14ac:dyDescent="0.35">
      <c r="C189" s="69"/>
      <c r="D189" s="69"/>
      <c r="E189" s="70"/>
      <c r="F189" s="70"/>
      <c r="G189" s="72"/>
      <c r="H189" s="71"/>
      <c r="I189" s="68"/>
      <c r="J189" s="90"/>
      <c r="K189" s="68"/>
      <c r="L189" s="68"/>
      <c r="M189" s="68"/>
      <c r="N189" s="68"/>
      <c r="O189" s="68"/>
      <c r="P189" s="68"/>
      <c r="Q189" s="68"/>
      <c r="R189" s="68"/>
      <c r="S189" s="68"/>
      <c r="T189" s="68"/>
      <c r="U189" s="68"/>
      <c r="V189" s="68"/>
      <c r="W189" s="68"/>
      <c r="X189" s="68"/>
      <c r="Y189" s="68"/>
      <c r="AC189" s="93">
        <v>131</v>
      </c>
      <c r="AD189" s="95">
        <f t="shared" si="25"/>
        <v>625</v>
      </c>
      <c r="AE189" s="92">
        <f t="shared" si="26"/>
        <v>0</v>
      </c>
      <c r="AF189" s="92">
        <f t="shared" si="27"/>
        <v>0</v>
      </c>
      <c r="AG189" s="92">
        <f t="shared" si="28"/>
        <v>0</v>
      </c>
      <c r="AH189" s="92">
        <f t="shared" si="29"/>
        <v>0</v>
      </c>
      <c r="AI189" s="92">
        <f t="shared" si="30"/>
        <v>0</v>
      </c>
      <c r="AJ189" s="92">
        <f t="shared" si="31"/>
        <v>0</v>
      </c>
      <c r="AK189" s="92">
        <f t="shared" si="32"/>
        <v>0</v>
      </c>
      <c r="AL189" s="92">
        <f t="shared" si="33"/>
        <v>0</v>
      </c>
      <c r="AM189" s="92">
        <f t="shared" si="34"/>
        <v>0</v>
      </c>
      <c r="AN189" s="96">
        <f t="shared" ref="AN189:AN252" si="35">AO188</f>
        <v>-71878.86</v>
      </c>
      <c r="AO189" s="94">
        <f t="shared" ref="AO189:AO252" si="36">AN189+SUM(AE189:AM189)-AD189</f>
        <v>-72503.86</v>
      </c>
    </row>
    <row r="190" spans="3:41" hidden="1" x14ac:dyDescent="0.35">
      <c r="C190" s="69"/>
      <c r="D190" s="69"/>
      <c r="E190" s="70"/>
      <c r="F190" s="70"/>
      <c r="G190" s="72"/>
      <c r="H190" s="71"/>
      <c r="I190" s="68"/>
      <c r="J190" s="90"/>
      <c r="K190" s="68"/>
      <c r="L190" s="68"/>
      <c r="M190" s="68"/>
      <c r="N190" s="68"/>
      <c r="O190" s="68"/>
      <c r="P190" s="68"/>
      <c r="Q190" s="68"/>
      <c r="R190" s="68"/>
      <c r="S190" s="68"/>
      <c r="T190" s="68"/>
      <c r="U190" s="68"/>
      <c r="V190" s="68"/>
      <c r="W190" s="68"/>
      <c r="X190" s="68"/>
      <c r="Y190" s="68"/>
      <c r="AC190" s="93">
        <v>132</v>
      </c>
      <c r="AD190" s="95">
        <f t="shared" si="25"/>
        <v>625</v>
      </c>
      <c r="AE190" s="92">
        <f t="shared" si="26"/>
        <v>0</v>
      </c>
      <c r="AF190" s="92">
        <f t="shared" si="27"/>
        <v>0</v>
      </c>
      <c r="AG190" s="92">
        <f t="shared" si="28"/>
        <v>0</v>
      </c>
      <c r="AH190" s="92">
        <f t="shared" si="29"/>
        <v>0</v>
      </c>
      <c r="AI190" s="92">
        <f t="shared" si="30"/>
        <v>0</v>
      </c>
      <c r="AJ190" s="92">
        <f t="shared" si="31"/>
        <v>0</v>
      </c>
      <c r="AK190" s="92">
        <f t="shared" si="32"/>
        <v>0</v>
      </c>
      <c r="AL190" s="92">
        <f t="shared" si="33"/>
        <v>0</v>
      </c>
      <c r="AM190" s="92">
        <f t="shared" si="34"/>
        <v>0</v>
      </c>
      <c r="AN190" s="96">
        <f t="shared" si="35"/>
        <v>-72503.86</v>
      </c>
      <c r="AO190" s="94">
        <f t="shared" si="36"/>
        <v>-73128.86</v>
      </c>
    </row>
    <row r="191" spans="3:41" hidden="1" x14ac:dyDescent="0.35">
      <c r="C191" s="69"/>
      <c r="D191" s="69"/>
      <c r="E191" s="70"/>
      <c r="F191" s="70"/>
      <c r="G191" s="72"/>
      <c r="H191" s="71"/>
      <c r="I191" s="68"/>
      <c r="J191" s="90"/>
      <c r="K191" s="68"/>
      <c r="L191" s="68"/>
      <c r="M191" s="68"/>
      <c r="N191" s="68"/>
      <c r="O191" s="68"/>
      <c r="P191" s="68"/>
      <c r="Q191" s="68"/>
      <c r="R191" s="68"/>
      <c r="S191" s="68"/>
      <c r="T191" s="68"/>
      <c r="U191" s="68"/>
      <c r="V191" s="68"/>
      <c r="W191" s="68"/>
      <c r="X191" s="68"/>
      <c r="Y191" s="68"/>
      <c r="AC191" s="93">
        <v>133</v>
      </c>
      <c r="AD191" s="95">
        <f t="shared" si="25"/>
        <v>625</v>
      </c>
      <c r="AE191" s="92">
        <f t="shared" si="26"/>
        <v>0</v>
      </c>
      <c r="AF191" s="92">
        <f t="shared" si="27"/>
        <v>0</v>
      </c>
      <c r="AG191" s="92">
        <f t="shared" si="28"/>
        <v>0</v>
      </c>
      <c r="AH191" s="92">
        <f t="shared" si="29"/>
        <v>0</v>
      </c>
      <c r="AI191" s="92">
        <f t="shared" si="30"/>
        <v>0</v>
      </c>
      <c r="AJ191" s="92">
        <f t="shared" si="31"/>
        <v>0</v>
      </c>
      <c r="AK191" s="92">
        <f t="shared" si="32"/>
        <v>0</v>
      </c>
      <c r="AL191" s="92">
        <f t="shared" si="33"/>
        <v>0</v>
      </c>
      <c r="AM191" s="92">
        <f t="shared" si="34"/>
        <v>0</v>
      </c>
      <c r="AN191" s="96">
        <f t="shared" si="35"/>
        <v>-73128.86</v>
      </c>
      <c r="AO191" s="94">
        <f t="shared" si="36"/>
        <v>-73753.86</v>
      </c>
    </row>
    <row r="192" spans="3:41" hidden="1" x14ac:dyDescent="0.35">
      <c r="C192" s="69"/>
      <c r="D192" s="69"/>
      <c r="E192" s="70"/>
      <c r="F192" s="70"/>
      <c r="G192" s="72"/>
      <c r="H192" s="71"/>
      <c r="I192" s="68"/>
      <c r="J192" s="90"/>
      <c r="K192" s="68"/>
      <c r="L192" s="68"/>
      <c r="M192" s="68"/>
      <c r="N192" s="68"/>
      <c r="O192" s="68"/>
      <c r="P192" s="68"/>
      <c r="Q192" s="68"/>
      <c r="R192" s="68"/>
      <c r="S192" s="68"/>
      <c r="T192" s="68"/>
      <c r="U192" s="68"/>
      <c r="V192" s="68"/>
      <c r="W192" s="68"/>
      <c r="X192" s="68"/>
      <c r="Y192" s="68"/>
      <c r="AC192" s="93">
        <v>134</v>
      </c>
      <c r="AD192" s="95">
        <f t="shared" si="25"/>
        <v>625</v>
      </c>
      <c r="AE192" s="92">
        <f t="shared" si="26"/>
        <v>0</v>
      </c>
      <c r="AF192" s="92">
        <f t="shared" si="27"/>
        <v>0</v>
      </c>
      <c r="AG192" s="92">
        <f t="shared" si="28"/>
        <v>0</v>
      </c>
      <c r="AH192" s="92">
        <f t="shared" si="29"/>
        <v>0</v>
      </c>
      <c r="AI192" s="92">
        <f t="shared" si="30"/>
        <v>0</v>
      </c>
      <c r="AJ192" s="92">
        <f t="shared" si="31"/>
        <v>0</v>
      </c>
      <c r="AK192" s="92">
        <f t="shared" si="32"/>
        <v>0</v>
      </c>
      <c r="AL192" s="92">
        <f t="shared" si="33"/>
        <v>0</v>
      </c>
      <c r="AM192" s="92">
        <f t="shared" si="34"/>
        <v>0</v>
      </c>
      <c r="AN192" s="96">
        <f t="shared" si="35"/>
        <v>-73753.86</v>
      </c>
      <c r="AO192" s="94">
        <f t="shared" si="36"/>
        <v>-74378.86</v>
      </c>
    </row>
    <row r="193" spans="3:41" hidden="1" x14ac:dyDescent="0.25">
      <c r="C193" s="69"/>
      <c r="D193" s="69"/>
      <c r="E193" s="70"/>
      <c r="F193" s="70"/>
      <c r="G193" s="72"/>
      <c r="H193" s="71"/>
      <c r="I193" s="68"/>
      <c r="J193" s="68"/>
      <c r="K193" s="68"/>
      <c r="L193" s="68"/>
      <c r="M193" s="68"/>
      <c r="N193" s="68"/>
      <c r="O193" s="68"/>
      <c r="P193" s="68"/>
      <c r="Q193" s="68"/>
      <c r="R193" s="68"/>
      <c r="S193" s="68"/>
      <c r="T193" s="68"/>
      <c r="U193" s="68"/>
      <c r="V193" s="68"/>
      <c r="W193" s="68"/>
      <c r="X193" s="68"/>
      <c r="Y193" s="68"/>
      <c r="AC193" s="93">
        <v>135</v>
      </c>
      <c r="AD193" s="95">
        <f t="shared" si="25"/>
        <v>625</v>
      </c>
      <c r="AE193" s="92">
        <f t="shared" si="26"/>
        <v>0</v>
      </c>
      <c r="AF193" s="92">
        <f t="shared" si="27"/>
        <v>0</v>
      </c>
      <c r="AG193" s="92">
        <f t="shared" si="28"/>
        <v>0</v>
      </c>
      <c r="AH193" s="92">
        <f t="shared" si="29"/>
        <v>0</v>
      </c>
      <c r="AI193" s="92">
        <f t="shared" si="30"/>
        <v>0</v>
      </c>
      <c r="AJ193" s="92">
        <f t="shared" si="31"/>
        <v>0</v>
      </c>
      <c r="AK193" s="92">
        <f t="shared" si="32"/>
        <v>0</v>
      </c>
      <c r="AL193" s="92">
        <f t="shared" si="33"/>
        <v>0</v>
      </c>
      <c r="AM193" s="92">
        <f t="shared" si="34"/>
        <v>0</v>
      </c>
      <c r="AN193" s="96">
        <f t="shared" si="35"/>
        <v>-74378.86</v>
      </c>
      <c r="AO193" s="94">
        <f t="shared" si="36"/>
        <v>-75003.86</v>
      </c>
    </row>
    <row r="194" spans="3:41" hidden="1" x14ac:dyDescent="0.25">
      <c r="C194" s="69"/>
      <c r="D194" s="69"/>
      <c r="E194" s="70"/>
      <c r="F194" s="70"/>
      <c r="G194" s="72"/>
      <c r="H194" s="71"/>
      <c r="I194" s="68"/>
      <c r="J194" s="68"/>
      <c r="K194" s="68"/>
      <c r="L194" s="68"/>
      <c r="M194" s="68"/>
      <c r="N194" s="68"/>
      <c r="O194" s="68"/>
      <c r="P194" s="68"/>
      <c r="Q194" s="68"/>
      <c r="R194" s="68"/>
      <c r="S194" s="68"/>
      <c r="T194" s="68"/>
      <c r="U194" s="68"/>
      <c r="V194" s="68"/>
      <c r="W194" s="68"/>
      <c r="X194" s="68"/>
      <c r="Y194" s="68"/>
      <c r="AC194" s="93">
        <v>136</v>
      </c>
      <c r="AD194" s="95">
        <f t="shared" si="25"/>
        <v>625</v>
      </c>
      <c r="AE194" s="92">
        <f t="shared" si="26"/>
        <v>0</v>
      </c>
      <c r="AF194" s="92">
        <f t="shared" si="27"/>
        <v>0</v>
      </c>
      <c r="AG194" s="92">
        <f t="shared" si="28"/>
        <v>0</v>
      </c>
      <c r="AH194" s="92">
        <f t="shared" si="29"/>
        <v>0</v>
      </c>
      <c r="AI194" s="92">
        <f t="shared" si="30"/>
        <v>0</v>
      </c>
      <c r="AJ194" s="92">
        <f t="shared" si="31"/>
        <v>0</v>
      </c>
      <c r="AK194" s="92">
        <f t="shared" si="32"/>
        <v>0</v>
      </c>
      <c r="AL194" s="92">
        <f t="shared" si="33"/>
        <v>0</v>
      </c>
      <c r="AM194" s="92">
        <f t="shared" si="34"/>
        <v>0</v>
      </c>
      <c r="AN194" s="96">
        <f t="shared" si="35"/>
        <v>-75003.86</v>
      </c>
      <c r="AO194" s="94">
        <f t="shared" si="36"/>
        <v>-75628.86</v>
      </c>
    </row>
    <row r="195" spans="3:41" hidden="1" x14ac:dyDescent="0.25">
      <c r="C195" s="69"/>
      <c r="D195" s="69"/>
      <c r="E195" s="70"/>
      <c r="F195" s="70"/>
      <c r="G195" s="72"/>
      <c r="H195" s="71"/>
      <c r="I195" s="68"/>
      <c r="J195" s="68"/>
      <c r="K195" s="68"/>
      <c r="L195" s="68"/>
      <c r="M195" s="68"/>
      <c r="N195" s="68"/>
      <c r="O195" s="68"/>
      <c r="P195" s="68"/>
      <c r="Q195" s="68"/>
      <c r="R195" s="68"/>
      <c r="S195" s="68"/>
      <c r="T195" s="68"/>
      <c r="U195" s="68"/>
      <c r="V195" s="68"/>
      <c r="W195" s="68"/>
      <c r="X195" s="68"/>
      <c r="Y195" s="68"/>
      <c r="AC195" s="93">
        <v>137</v>
      </c>
      <c r="AD195" s="95">
        <f t="shared" si="25"/>
        <v>625</v>
      </c>
      <c r="AE195" s="92">
        <f t="shared" si="26"/>
        <v>0</v>
      </c>
      <c r="AF195" s="92">
        <f t="shared" si="27"/>
        <v>0</v>
      </c>
      <c r="AG195" s="92">
        <f t="shared" si="28"/>
        <v>0</v>
      </c>
      <c r="AH195" s="92">
        <f t="shared" si="29"/>
        <v>0</v>
      </c>
      <c r="AI195" s="92">
        <f t="shared" si="30"/>
        <v>0</v>
      </c>
      <c r="AJ195" s="92">
        <f t="shared" si="31"/>
        <v>0</v>
      </c>
      <c r="AK195" s="92">
        <f t="shared" si="32"/>
        <v>0</v>
      </c>
      <c r="AL195" s="92">
        <f t="shared" si="33"/>
        <v>0</v>
      </c>
      <c r="AM195" s="92">
        <f t="shared" si="34"/>
        <v>0</v>
      </c>
      <c r="AN195" s="96">
        <f t="shared" si="35"/>
        <v>-75628.86</v>
      </c>
      <c r="AO195" s="94">
        <f t="shared" si="36"/>
        <v>-76253.86</v>
      </c>
    </row>
    <row r="196" spans="3:41" hidden="1" x14ac:dyDescent="0.25">
      <c r="C196" s="69"/>
      <c r="D196" s="69"/>
      <c r="E196" s="70"/>
      <c r="F196" s="70"/>
      <c r="G196" s="72"/>
      <c r="H196" s="71"/>
      <c r="I196" s="68"/>
      <c r="J196" s="68"/>
      <c r="K196" s="68"/>
      <c r="L196" s="68"/>
      <c r="M196" s="68"/>
      <c r="N196" s="68"/>
      <c r="O196" s="68"/>
      <c r="P196" s="68"/>
      <c r="Q196" s="68"/>
      <c r="R196" s="68"/>
      <c r="S196" s="68"/>
      <c r="T196" s="68"/>
      <c r="U196" s="68"/>
      <c r="V196" s="68"/>
      <c r="W196" s="68"/>
      <c r="X196" s="68"/>
      <c r="Y196" s="68"/>
      <c r="AC196" s="93">
        <v>138</v>
      </c>
      <c r="AD196" s="95">
        <f t="shared" si="25"/>
        <v>625</v>
      </c>
      <c r="AE196" s="92">
        <f t="shared" si="26"/>
        <v>0</v>
      </c>
      <c r="AF196" s="92">
        <f t="shared" si="27"/>
        <v>0</v>
      </c>
      <c r="AG196" s="92">
        <f t="shared" si="28"/>
        <v>0</v>
      </c>
      <c r="AH196" s="92">
        <f t="shared" si="29"/>
        <v>0</v>
      </c>
      <c r="AI196" s="92">
        <f t="shared" si="30"/>
        <v>0</v>
      </c>
      <c r="AJ196" s="92">
        <f t="shared" si="31"/>
        <v>0</v>
      </c>
      <c r="AK196" s="92">
        <f t="shared" si="32"/>
        <v>0</v>
      </c>
      <c r="AL196" s="92">
        <f t="shared" si="33"/>
        <v>0</v>
      </c>
      <c r="AM196" s="92">
        <f t="shared" si="34"/>
        <v>0</v>
      </c>
      <c r="AN196" s="96">
        <f t="shared" si="35"/>
        <v>-76253.86</v>
      </c>
      <c r="AO196" s="94">
        <f t="shared" si="36"/>
        <v>-76878.86</v>
      </c>
    </row>
    <row r="197" spans="3:41" hidden="1" x14ac:dyDescent="0.25">
      <c r="C197" s="69"/>
      <c r="D197" s="69"/>
      <c r="E197" s="70"/>
      <c r="F197" s="70"/>
      <c r="G197" s="72"/>
      <c r="H197" s="71"/>
      <c r="I197" s="68"/>
      <c r="J197" s="68"/>
      <c r="K197" s="68"/>
      <c r="L197" s="68"/>
      <c r="M197" s="68"/>
      <c r="N197" s="68"/>
      <c r="O197" s="68"/>
      <c r="P197" s="68"/>
      <c r="Q197" s="68"/>
      <c r="R197" s="68"/>
      <c r="S197" s="68"/>
      <c r="T197" s="68"/>
      <c r="U197" s="68"/>
      <c r="V197" s="68"/>
      <c r="W197" s="68"/>
      <c r="X197" s="68"/>
      <c r="Y197" s="68"/>
      <c r="AC197" s="93">
        <v>139</v>
      </c>
      <c r="AD197" s="95">
        <f t="shared" si="25"/>
        <v>625</v>
      </c>
      <c r="AE197" s="92">
        <f t="shared" si="26"/>
        <v>0</v>
      </c>
      <c r="AF197" s="92">
        <f t="shared" si="27"/>
        <v>0</v>
      </c>
      <c r="AG197" s="92">
        <f t="shared" si="28"/>
        <v>0</v>
      </c>
      <c r="AH197" s="92">
        <f t="shared" si="29"/>
        <v>0</v>
      </c>
      <c r="AI197" s="92">
        <f t="shared" si="30"/>
        <v>0</v>
      </c>
      <c r="AJ197" s="92">
        <f t="shared" si="31"/>
        <v>0</v>
      </c>
      <c r="AK197" s="92">
        <f t="shared" si="32"/>
        <v>0</v>
      </c>
      <c r="AL197" s="92">
        <f t="shared" si="33"/>
        <v>0</v>
      </c>
      <c r="AM197" s="92">
        <f t="shared" si="34"/>
        <v>0</v>
      </c>
      <c r="AN197" s="96">
        <f t="shared" si="35"/>
        <v>-76878.86</v>
      </c>
      <c r="AO197" s="94">
        <f t="shared" si="36"/>
        <v>-77503.86</v>
      </c>
    </row>
    <row r="198" spans="3:41" hidden="1" x14ac:dyDescent="0.25">
      <c r="C198" s="69"/>
      <c r="D198" s="69"/>
      <c r="E198" s="70"/>
      <c r="F198" s="70"/>
      <c r="G198" s="72"/>
      <c r="H198" s="71"/>
      <c r="I198" s="68"/>
      <c r="J198" s="68"/>
      <c r="K198" s="68"/>
      <c r="L198" s="68"/>
      <c r="M198" s="68"/>
      <c r="N198" s="68"/>
      <c r="O198" s="68"/>
      <c r="P198" s="68"/>
      <c r="Q198" s="68"/>
      <c r="R198" s="68"/>
      <c r="S198" s="68"/>
      <c r="T198" s="68"/>
      <c r="U198" s="68"/>
      <c r="V198" s="68"/>
      <c r="W198" s="68"/>
      <c r="X198" s="68"/>
      <c r="Y198" s="68"/>
      <c r="AC198" s="93">
        <v>140</v>
      </c>
      <c r="AD198" s="95">
        <f t="shared" si="25"/>
        <v>625</v>
      </c>
      <c r="AE198" s="92">
        <f t="shared" si="26"/>
        <v>0</v>
      </c>
      <c r="AF198" s="92">
        <f t="shared" si="27"/>
        <v>0</v>
      </c>
      <c r="AG198" s="92">
        <f t="shared" si="28"/>
        <v>0</v>
      </c>
      <c r="AH198" s="92">
        <f t="shared" si="29"/>
        <v>0</v>
      </c>
      <c r="AI198" s="92">
        <f t="shared" si="30"/>
        <v>0</v>
      </c>
      <c r="AJ198" s="92">
        <f t="shared" si="31"/>
        <v>0</v>
      </c>
      <c r="AK198" s="92">
        <f t="shared" si="32"/>
        <v>0</v>
      </c>
      <c r="AL198" s="92">
        <f t="shared" si="33"/>
        <v>0</v>
      </c>
      <c r="AM198" s="92">
        <f t="shared" si="34"/>
        <v>0</v>
      </c>
      <c r="AN198" s="96">
        <f t="shared" si="35"/>
        <v>-77503.86</v>
      </c>
      <c r="AO198" s="94">
        <f t="shared" si="36"/>
        <v>-78128.86</v>
      </c>
    </row>
    <row r="199" spans="3:41" hidden="1" x14ac:dyDescent="0.25">
      <c r="C199" s="69"/>
      <c r="D199" s="69"/>
      <c r="E199" s="70"/>
      <c r="F199" s="70"/>
      <c r="G199" s="72"/>
      <c r="H199" s="71"/>
      <c r="I199" s="68"/>
      <c r="J199" s="68"/>
      <c r="K199" s="68"/>
      <c r="L199" s="68"/>
      <c r="M199" s="68"/>
      <c r="N199" s="68"/>
      <c r="O199" s="68"/>
      <c r="P199" s="68"/>
      <c r="Q199" s="68"/>
      <c r="R199" s="68"/>
      <c r="S199" s="68"/>
      <c r="T199" s="68"/>
      <c r="U199" s="68"/>
      <c r="V199" s="68"/>
      <c r="W199" s="68"/>
      <c r="X199" s="68"/>
      <c r="Y199" s="68"/>
      <c r="AC199" s="93">
        <v>141</v>
      </c>
      <c r="AD199" s="95">
        <f t="shared" si="25"/>
        <v>625</v>
      </c>
      <c r="AE199" s="92">
        <f t="shared" si="26"/>
        <v>0</v>
      </c>
      <c r="AF199" s="92">
        <f t="shared" si="27"/>
        <v>0</v>
      </c>
      <c r="AG199" s="92">
        <f t="shared" si="28"/>
        <v>0</v>
      </c>
      <c r="AH199" s="92">
        <f t="shared" si="29"/>
        <v>0</v>
      </c>
      <c r="AI199" s="92">
        <f t="shared" si="30"/>
        <v>0</v>
      </c>
      <c r="AJ199" s="92">
        <f t="shared" si="31"/>
        <v>0</v>
      </c>
      <c r="AK199" s="92">
        <f t="shared" si="32"/>
        <v>0</v>
      </c>
      <c r="AL199" s="92">
        <f t="shared" si="33"/>
        <v>0</v>
      </c>
      <c r="AM199" s="92">
        <f t="shared" si="34"/>
        <v>0</v>
      </c>
      <c r="AN199" s="96">
        <f t="shared" si="35"/>
        <v>-78128.86</v>
      </c>
      <c r="AO199" s="94">
        <f t="shared" si="36"/>
        <v>-78753.86</v>
      </c>
    </row>
    <row r="200" spans="3:41" hidden="1" x14ac:dyDescent="0.25">
      <c r="C200" s="69"/>
      <c r="D200" s="69"/>
      <c r="E200" s="70"/>
      <c r="F200" s="70"/>
      <c r="G200" s="72"/>
      <c r="H200" s="71"/>
      <c r="I200" s="68"/>
      <c r="J200" s="68"/>
      <c r="K200" s="68"/>
      <c r="L200" s="68"/>
      <c r="M200" s="68"/>
      <c r="N200" s="68"/>
      <c r="O200" s="68"/>
      <c r="P200" s="68"/>
      <c r="Q200" s="68"/>
      <c r="R200" s="68"/>
      <c r="S200" s="68"/>
      <c r="T200" s="68"/>
      <c r="U200" s="68"/>
      <c r="V200" s="68"/>
      <c r="W200" s="68"/>
      <c r="X200" s="68"/>
      <c r="Y200" s="68"/>
      <c r="AC200" s="93">
        <v>142</v>
      </c>
      <c r="AD200" s="95">
        <f t="shared" si="25"/>
        <v>625</v>
      </c>
      <c r="AE200" s="92">
        <f t="shared" si="26"/>
        <v>0</v>
      </c>
      <c r="AF200" s="92">
        <f t="shared" si="27"/>
        <v>0</v>
      </c>
      <c r="AG200" s="92">
        <f t="shared" si="28"/>
        <v>0</v>
      </c>
      <c r="AH200" s="92">
        <f t="shared" si="29"/>
        <v>0</v>
      </c>
      <c r="AI200" s="92">
        <f t="shared" si="30"/>
        <v>0</v>
      </c>
      <c r="AJ200" s="92">
        <f t="shared" si="31"/>
        <v>0</v>
      </c>
      <c r="AK200" s="92">
        <f t="shared" si="32"/>
        <v>0</v>
      </c>
      <c r="AL200" s="92">
        <f t="shared" si="33"/>
        <v>0</v>
      </c>
      <c r="AM200" s="92">
        <f t="shared" si="34"/>
        <v>0</v>
      </c>
      <c r="AN200" s="96">
        <f t="shared" si="35"/>
        <v>-78753.86</v>
      </c>
      <c r="AO200" s="94">
        <f t="shared" si="36"/>
        <v>-79378.86</v>
      </c>
    </row>
    <row r="201" spans="3:41" hidden="1" x14ac:dyDescent="0.25">
      <c r="C201" s="69"/>
      <c r="D201" s="69"/>
      <c r="E201" s="70"/>
      <c r="F201" s="70"/>
      <c r="G201" s="72"/>
      <c r="H201" s="71"/>
      <c r="I201" s="68"/>
      <c r="J201" s="68"/>
      <c r="K201" s="68"/>
      <c r="L201" s="68"/>
      <c r="M201" s="68"/>
      <c r="N201" s="68"/>
      <c r="O201" s="68"/>
      <c r="P201" s="68"/>
      <c r="Q201" s="68"/>
      <c r="R201" s="68"/>
      <c r="S201" s="68"/>
      <c r="T201" s="68"/>
      <c r="U201" s="68"/>
      <c r="V201" s="68"/>
      <c r="W201" s="68"/>
      <c r="X201" s="68"/>
      <c r="Y201" s="68"/>
      <c r="AC201" s="93">
        <v>143</v>
      </c>
      <c r="AD201" s="95">
        <f t="shared" si="25"/>
        <v>625</v>
      </c>
      <c r="AE201" s="92">
        <f t="shared" si="26"/>
        <v>0</v>
      </c>
      <c r="AF201" s="92">
        <f t="shared" si="27"/>
        <v>0</v>
      </c>
      <c r="AG201" s="92">
        <f t="shared" si="28"/>
        <v>0</v>
      </c>
      <c r="AH201" s="92">
        <f t="shared" si="29"/>
        <v>0</v>
      </c>
      <c r="AI201" s="92">
        <f t="shared" si="30"/>
        <v>0</v>
      </c>
      <c r="AJ201" s="92">
        <f t="shared" si="31"/>
        <v>0</v>
      </c>
      <c r="AK201" s="92">
        <f t="shared" si="32"/>
        <v>0</v>
      </c>
      <c r="AL201" s="92">
        <f t="shared" si="33"/>
        <v>0</v>
      </c>
      <c r="AM201" s="92">
        <f t="shared" si="34"/>
        <v>0</v>
      </c>
      <c r="AN201" s="96">
        <f t="shared" si="35"/>
        <v>-79378.86</v>
      </c>
      <c r="AO201" s="94">
        <f t="shared" si="36"/>
        <v>-80003.86</v>
      </c>
    </row>
    <row r="202" spans="3:41" hidden="1" x14ac:dyDescent="0.25">
      <c r="C202" s="69"/>
      <c r="D202" s="69"/>
      <c r="E202" s="70"/>
      <c r="F202" s="70"/>
      <c r="G202" s="72"/>
      <c r="H202" s="71"/>
      <c r="I202" s="68"/>
      <c r="J202" s="68"/>
      <c r="K202" s="68"/>
      <c r="L202" s="68"/>
      <c r="M202" s="68"/>
      <c r="N202" s="68"/>
      <c r="O202" s="68"/>
      <c r="P202" s="68"/>
      <c r="Q202" s="68"/>
      <c r="R202" s="68"/>
      <c r="S202" s="68"/>
      <c r="T202" s="68"/>
      <c r="U202" s="68"/>
      <c r="V202" s="68"/>
      <c r="W202" s="68"/>
      <c r="X202" s="68"/>
      <c r="Y202" s="68"/>
      <c r="AC202" s="93">
        <v>144</v>
      </c>
      <c r="AD202" s="95">
        <f t="shared" si="25"/>
        <v>625</v>
      </c>
      <c r="AE202" s="92">
        <f t="shared" si="26"/>
        <v>0</v>
      </c>
      <c r="AF202" s="92">
        <f t="shared" si="27"/>
        <v>0</v>
      </c>
      <c r="AG202" s="92">
        <f t="shared" si="28"/>
        <v>0</v>
      </c>
      <c r="AH202" s="92">
        <f t="shared" si="29"/>
        <v>0</v>
      </c>
      <c r="AI202" s="92">
        <f t="shared" si="30"/>
        <v>0</v>
      </c>
      <c r="AJ202" s="92">
        <f t="shared" si="31"/>
        <v>0</v>
      </c>
      <c r="AK202" s="92">
        <f t="shared" si="32"/>
        <v>0</v>
      </c>
      <c r="AL202" s="92">
        <f t="shared" si="33"/>
        <v>0</v>
      </c>
      <c r="AM202" s="92">
        <f t="shared" si="34"/>
        <v>0</v>
      </c>
      <c r="AN202" s="96">
        <f t="shared" si="35"/>
        <v>-80003.86</v>
      </c>
      <c r="AO202" s="94">
        <f t="shared" si="36"/>
        <v>-80628.86</v>
      </c>
    </row>
    <row r="203" spans="3:41" hidden="1" x14ac:dyDescent="0.25">
      <c r="C203" s="69"/>
      <c r="D203" s="69"/>
      <c r="E203" s="70"/>
      <c r="F203" s="70"/>
      <c r="G203" s="72"/>
      <c r="H203" s="71"/>
      <c r="I203" s="68"/>
      <c r="J203" s="68"/>
      <c r="K203" s="68"/>
      <c r="L203" s="68"/>
      <c r="M203" s="68"/>
      <c r="N203" s="68"/>
      <c r="O203" s="68"/>
      <c r="P203" s="68"/>
      <c r="Q203" s="68"/>
      <c r="R203" s="68"/>
      <c r="S203" s="68"/>
      <c r="T203" s="68"/>
      <c r="U203" s="68"/>
      <c r="V203" s="68"/>
      <c r="W203" s="68"/>
      <c r="X203" s="68"/>
      <c r="Y203" s="68"/>
      <c r="AC203" s="93">
        <v>145</v>
      </c>
      <c r="AD203" s="95">
        <f t="shared" si="25"/>
        <v>625</v>
      </c>
      <c r="AE203" s="92">
        <f t="shared" si="26"/>
        <v>0</v>
      </c>
      <c r="AF203" s="92">
        <f t="shared" si="27"/>
        <v>0</v>
      </c>
      <c r="AG203" s="92">
        <f t="shared" si="28"/>
        <v>0</v>
      </c>
      <c r="AH203" s="92">
        <f t="shared" si="29"/>
        <v>0</v>
      </c>
      <c r="AI203" s="92">
        <f t="shared" si="30"/>
        <v>0</v>
      </c>
      <c r="AJ203" s="92">
        <f t="shared" si="31"/>
        <v>0</v>
      </c>
      <c r="AK203" s="92">
        <f t="shared" si="32"/>
        <v>0</v>
      </c>
      <c r="AL203" s="92">
        <f t="shared" si="33"/>
        <v>0</v>
      </c>
      <c r="AM203" s="92">
        <f t="shared" si="34"/>
        <v>0</v>
      </c>
      <c r="AN203" s="96">
        <f t="shared" si="35"/>
        <v>-80628.86</v>
      </c>
      <c r="AO203" s="94">
        <f t="shared" si="36"/>
        <v>-81253.86</v>
      </c>
    </row>
    <row r="204" spans="3:41" hidden="1" x14ac:dyDescent="0.25">
      <c r="C204" s="69"/>
      <c r="D204" s="69"/>
      <c r="E204" s="70"/>
      <c r="F204" s="70"/>
      <c r="G204" s="72"/>
      <c r="H204" s="71"/>
      <c r="I204" s="68"/>
      <c r="J204" s="68"/>
      <c r="K204" s="68"/>
      <c r="L204" s="68"/>
      <c r="M204" s="68"/>
      <c r="N204" s="68"/>
      <c r="O204" s="68"/>
      <c r="P204" s="68"/>
      <c r="Q204" s="68"/>
      <c r="R204" s="68"/>
      <c r="S204" s="68"/>
      <c r="T204" s="68"/>
      <c r="U204" s="68"/>
      <c r="V204" s="68"/>
      <c r="W204" s="68"/>
      <c r="X204" s="68"/>
      <c r="Y204" s="68"/>
      <c r="AC204" s="93">
        <v>146</v>
      </c>
      <c r="AD204" s="95">
        <f t="shared" si="25"/>
        <v>625</v>
      </c>
      <c r="AE204" s="92">
        <f t="shared" si="26"/>
        <v>0</v>
      </c>
      <c r="AF204" s="92">
        <f t="shared" si="27"/>
        <v>0</v>
      </c>
      <c r="AG204" s="92">
        <f t="shared" si="28"/>
        <v>0</v>
      </c>
      <c r="AH204" s="92">
        <f t="shared" si="29"/>
        <v>0</v>
      </c>
      <c r="AI204" s="92">
        <f t="shared" si="30"/>
        <v>0</v>
      </c>
      <c r="AJ204" s="92">
        <f t="shared" si="31"/>
        <v>0</v>
      </c>
      <c r="AK204" s="92">
        <f t="shared" si="32"/>
        <v>0</v>
      </c>
      <c r="AL204" s="92">
        <f t="shared" si="33"/>
        <v>0</v>
      </c>
      <c r="AM204" s="92">
        <f t="shared" si="34"/>
        <v>0</v>
      </c>
      <c r="AN204" s="96">
        <f t="shared" si="35"/>
        <v>-81253.86</v>
      </c>
      <c r="AO204" s="94">
        <f t="shared" si="36"/>
        <v>-81878.86</v>
      </c>
    </row>
    <row r="205" spans="3:41" hidden="1" x14ac:dyDescent="0.25">
      <c r="C205" s="69"/>
      <c r="D205" s="69"/>
      <c r="E205" s="70"/>
      <c r="F205" s="70"/>
      <c r="G205" s="72"/>
      <c r="H205" s="71"/>
      <c r="I205" s="68"/>
      <c r="J205" s="68"/>
      <c r="K205" s="68"/>
      <c r="L205" s="68"/>
      <c r="M205" s="68"/>
      <c r="N205" s="68"/>
      <c r="O205" s="68"/>
      <c r="P205" s="68"/>
      <c r="Q205" s="68"/>
      <c r="R205" s="68"/>
      <c r="S205" s="68"/>
      <c r="T205" s="68"/>
      <c r="U205" s="68"/>
      <c r="V205" s="68"/>
      <c r="W205" s="68"/>
      <c r="X205" s="68"/>
      <c r="Y205" s="68"/>
      <c r="AC205" s="93">
        <v>147</v>
      </c>
      <c r="AD205" s="95">
        <f t="shared" si="25"/>
        <v>625</v>
      </c>
      <c r="AE205" s="92">
        <f t="shared" si="26"/>
        <v>0</v>
      </c>
      <c r="AF205" s="92">
        <f t="shared" si="27"/>
        <v>0</v>
      </c>
      <c r="AG205" s="92">
        <f t="shared" si="28"/>
        <v>0</v>
      </c>
      <c r="AH205" s="92">
        <f t="shared" si="29"/>
        <v>0</v>
      </c>
      <c r="AI205" s="92">
        <f t="shared" si="30"/>
        <v>0</v>
      </c>
      <c r="AJ205" s="92">
        <f t="shared" si="31"/>
        <v>0</v>
      </c>
      <c r="AK205" s="92">
        <f t="shared" si="32"/>
        <v>0</v>
      </c>
      <c r="AL205" s="92">
        <f t="shared" si="33"/>
        <v>0</v>
      </c>
      <c r="AM205" s="92">
        <f t="shared" si="34"/>
        <v>0</v>
      </c>
      <c r="AN205" s="96">
        <f t="shared" si="35"/>
        <v>-81878.86</v>
      </c>
      <c r="AO205" s="94">
        <f t="shared" si="36"/>
        <v>-82503.86</v>
      </c>
    </row>
    <row r="206" spans="3:41" hidden="1" x14ac:dyDescent="0.25">
      <c r="C206" s="69"/>
      <c r="D206" s="69"/>
      <c r="E206" s="70"/>
      <c r="F206" s="70"/>
      <c r="G206" s="72"/>
      <c r="H206" s="71"/>
      <c r="I206" s="68"/>
      <c r="J206" s="68"/>
      <c r="K206" s="68"/>
      <c r="L206" s="68"/>
      <c r="M206" s="68"/>
      <c r="N206" s="68"/>
      <c r="O206" s="68"/>
      <c r="P206" s="68"/>
      <c r="Q206" s="68"/>
      <c r="R206" s="68"/>
      <c r="S206" s="68"/>
      <c r="T206" s="68"/>
      <c r="U206" s="68"/>
      <c r="V206" s="68"/>
      <c r="W206" s="68"/>
      <c r="X206" s="68"/>
      <c r="Y206" s="68"/>
      <c r="AC206" s="93">
        <v>148</v>
      </c>
      <c r="AD206" s="95">
        <f t="shared" si="25"/>
        <v>625</v>
      </c>
      <c r="AE206" s="92">
        <f t="shared" si="26"/>
        <v>0</v>
      </c>
      <c r="AF206" s="92">
        <f t="shared" si="27"/>
        <v>0</v>
      </c>
      <c r="AG206" s="92">
        <f t="shared" si="28"/>
        <v>0</v>
      </c>
      <c r="AH206" s="92">
        <f t="shared" si="29"/>
        <v>0</v>
      </c>
      <c r="AI206" s="92">
        <f t="shared" si="30"/>
        <v>0</v>
      </c>
      <c r="AJ206" s="92">
        <f t="shared" si="31"/>
        <v>0</v>
      </c>
      <c r="AK206" s="92">
        <f t="shared" si="32"/>
        <v>0</v>
      </c>
      <c r="AL206" s="92">
        <f t="shared" si="33"/>
        <v>0</v>
      </c>
      <c r="AM206" s="92">
        <f t="shared" si="34"/>
        <v>0</v>
      </c>
      <c r="AN206" s="96">
        <f t="shared" si="35"/>
        <v>-82503.86</v>
      </c>
      <c r="AO206" s="94">
        <f t="shared" si="36"/>
        <v>-83128.86</v>
      </c>
    </row>
    <row r="207" spans="3:41" hidden="1" x14ac:dyDescent="0.25">
      <c r="C207" s="69"/>
      <c r="D207" s="69"/>
      <c r="E207" s="70"/>
      <c r="F207" s="70"/>
      <c r="G207" s="72"/>
      <c r="H207" s="71"/>
      <c r="I207" s="68"/>
      <c r="J207" s="68"/>
      <c r="K207" s="68"/>
      <c r="L207" s="68"/>
      <c r="M207" s="68"/>
      <c r="N207" s="68"/>
      <c r="O207" s="68"/>
      <c r="P207" s="68"/>
      <c r="Q207" s="68"/>
      <c r="R207" s="68"/>
      <c r="S207" s="68"/>
      <c r="T207" s="68"/>
      <c r="U207" s="68"/>
      <c r="V207" s="68"/>
      <c r="W207" s="68"/>
      <c r="X207" s="68"/>
      <c r="Y207" s="68"/>
      <c r="AC207" s="93">
        <v>149</v>
      </c>
      <c r="AD207" s="95">
        <f t="shared" si="25"/>
        <v>625</v>
      </c>
      <c r="AE207" s="92">
        <f t="shared" si="26"/>
        <v>0</v>
      </c>
      <c r="AF207" s="92">
        <f t="shared" si="27"/>
        <v>0</v>
      </c>
      <c r="AG207" s="92">
        <f t="shared" si="28"/>
        <v>0</v>
      </c>
      <c r="AH207" s="92">
        <f t="shared" si="29"/>
        <v>0</v>
      </c>
      <c r="AI207" s="92">
        <f t="shared" si="30"/>
        <v>0</v>
      </c>
      <c r="AJ207" s="92">
        <f t="shared" si="31"/>
        <v>0</v>
      </c>
      <c r="AK207" s="92">
        <f t="shared" si="32"/>
        <v>0</v>
      </c>
      <c r="AL207" s="92">
        <f t="shared" si="33"/>
        <v>0</v>
      </c>
      <c r="AM207" s="92">
        <f t="shared" si="34"/>
        <v>0</v>
      </c>
      <c r="AN207" s="96">
        <f t="shared" si="35"/>
        <v>-83128.86</v>
      </c>
      <c r="AO207" s="94">
        <f t="shared" si="36"/>
        <v>-83753.86</v>
      </c>
    </row>
    <row r="208" spans="3:41" hidden="1" x14ac:dyDescent="0.25">
      <c r="C208" s="69"/>
      <c r="D208" s="69"/>
      <c r="E208" s="70"/>
      <c r="F208" s="70"/>
      <c r="G208" s="72"/>
      <c r="H208" s="71"/>
      <c r="I208" s="68"/>
      <c r="J208" s="68"/>
      <c r="K208" s="68"/>
      <c r="L208" s="68"/>
      <c r="M208" s="68"/>
      <c r="N208" s="68"/>
      <c r="O208" s="68"/>
      <c r="P208" s="68"/>
      <c r="Q208" s="68"/>
      <c r="R208" s="68"/>
      <c r="S208" s="68"/>
      <c r="T208" s="68"/>
      <c r="U208" s="68"/>
      <c r="V208" s="68"/>
      <c r="W208" s="68"/>
      <c r="X208" s="68"/>
      <c r="Y208" s="68"/>
      <c r="AC208" s="93">
        <v>150</v>
      </c>
      <c r="AD208" s="95">
        <f t="shared" si="25"/>
        <v>625</v>
      </c>
      <c r="AE208" s="92">
        <f t="shared" si="26"/>
        <v>0</v>
      </c>
      <c r="AF208" s="92">
        <f t="shared" si="27"/>
        <v>0</v>
      </c>
      <c r="AG208" s="92">
        <f t="shared" si="28"/>
        <v>0</v>
      </c>
      <c r="AH208" s="92">
        <f t="shared" si="29"/>
        <v>0</v>
      </c>
      <c r="AI208" s="92">
        <f t="shared" si="30"/>
        <v>0</v>
      </c>
      <c r="AJ208" s="92">
        <f t="shared" si="31"/>
        <v>0</v>
      </c>
      <c r="AK208" s="92">
        <f t="shared" si="32"/>
        <v>0</v>
      </c>
      <c r="AL208" s="92">
        <f t="shared" si="33"/>
        <v>0</v>
      </c>
      <c r="AM208" s="92">
        <f t="shared" si="34"/>
        <v>0</v>
      </c>
      <c r="AN208" s="96">
        <f t="shared" si="35"/>
        <v>-83753.86</v>
      </c>
      <c r="AO208" s="94">
        <f t="shared" si="36"/>
        <v>-84378.86</v>
      </c>
    </row>
    <row r="209" spans="3:41" hidden="1" x14ac:dyDescent="0.25">
      <c r="C209" s="69"/>
      <c r="D209" s="69"/>
      <c r="E209" s="70"/>
      <c r="F209" s="70"/>
      <c r="G209" s="72"/>
      <c r="H209" s="71"/>
      <c r="I209" s="68"/>
      <c r="J209" s="68"/>
      <c r="K209" s="68"/>
      <c r="L209" s="68"/>
      <c r="M209" s="68"/>
      <c r="N209" s="68"/>
      <c r="O209" s="68"/>
      <c r="P209" s="68"/>
      <c r="Q209" s="68"/>
      <c r="R209" s="68"/>
      <c r="S209" s="68"/>
      <c r="T209" s="68"/>
      <c r="U209" s="68"/>
      <c r="V209" s="68"/>
      <c r="W209" s="68"/>
      <c r="X209" s="68"/>
      <c r="Y209" s="68"/>
      <c r="AC209" s="93">
        <v>151</v>
      </c>
      <c r="AD209" s="95">
        <f t="shared" si="25"/>
        <v>625</v>
      </c>
      <c r="AE209" s="92">
        <f t="shared" si="26"/>
        <v>0</v>
      </c>
      <c r="AF209" s="92">
        <f t="shared" si="27"/>
        <v>0</v>
      </c>
      <c r="AG209" s="92">
        <f t="shared" si="28"/>
        <v>0</v>
      </c>
      <c r="AH209" s="92">
        <f t="shared" si="29"/>
        <v>0</v>
      </c>
      <c r="AI209" s="92">
        <f t="shared" si="30"/>
        <v>0</v>
      </c>
      <c r="AJ209" s="92">
        <f t="shared" si="31"/>
        <v>0</v>
      </c>
      <c r="AK209" s="92">
        <f t="shared" si="32"/>
        <v>0</v>
      </c>
      <c r="AL209" s="92">
        <f t="shared" si="33"/>
        <v>0</v>
      </c>
      <c r="AM209" s="92">
        <f t="shared" si="34"/>
        <v>0</v>
      </c>
      <c r="AN209" s="96">
        <f t="shared" si="35"/>
        <v>-84378.86</v>
      </c>
      <c r="AO209" s="94">
        <f t="shared" si="36"/>
        <v>-85003.86</v>
      </c>
    </row>
    <row r="210" spans="3:41" hidden="1" x14ac:dyDescent="0.25">
      <c r="C210" s="69"/>
      <c r="D210" s="69"/>
      <c r="E210" s="70"/>
      <c r="F210" s="70"/>
      <c r="G210" s="72"/>
      <c r="H210" s="71"/>
      <c r="I210" s="68"/>
      <c r="J210" s="68"/>
      <c r="K210" s="68"/>
      <c r="L210" s="68"/>
      <c r="M210" s="68"/>
      <c r="N210" s="68"/>
      <c r="O210" s="68"/>
      <c r="P210" s="68"/>
      <c r="Q210" s="68"/>
      <c r="R210" s="68"/>
      <c r="S210" s="68"/>
      <c r="T210" s="68"/>
      <c r="U210" s="68"/>
      <c r="V210" s="68"/>
      <c r="W210" s="68"/>
      <c r="X210" s="68"/>
      <c r="Y210" s="68"/>
      <c r="AC210" s="93">
        <v>152</v>
      </c>
      <c r="AD210" s="95">
        <f t="shared" si="25"/>
        <v>625</v>
      </c>
      <c r="AE210" s="92">
        <f t="shared" si="26"/>
        <v>0</v>
      </c>
      <c r="AF210" s="92">
        <f t="shared" si="27"/>
        <v>0</v>
      </c>
      <c r="AG210" s="92">
        <f t="shared" si="28"/>
        <v>0</v>
      </c>
      <c r="AH210" s="92">
        <f t="shared" si="29"/>
        <v>0</v>
      </c>
      <c r="AI210" s="92">
        <f t="shared" si="30"/>
        <v>0</v>
      </c>
      <c r="AJ210" s="92">
        <f t="shared" si="31"/>
        <v>0</v>
      </c>
      <c r="AK210" s="92">
        <f t="shared" si="32"/>
        <v>0</v>
      </c>
      <c r="AL210" s="92">
        <f t="shared" si="33"/>
        <v>0</v>
      </c>
      <c r="AM210" s="92">
        <f t="shared" si="34"/>
        <v>0</v>
      </c>
      <c r="AN210" s="96">
        <f t="shared" si="35"/>
        <v>-85003.86</v>
      </c>
      <c r="AO210" s="94">
        <f t="shared" si="36"/>
        <v>-85628.86</v>
      </c>
    </row>
    <row r="211" spans="3:41" hidden="1" x14ac:dyDescent="0.25">
      <c r="C211" s="69"/>
      <c r="D211" s="69"/>
      <c r="E211" s="70"/>
      <c r="F211" s="70"/>
      <c r="G211" s="72"/>
      <c r="H211" s="71"/>
      <c r="I211" s="68"/>
      <c r="J211" s="68"/>
      <c r="K211" s="68"/>
      <c r="L211" s="68"/>
      <c r="M211" s="68"/>
      <c r="N211" s="68"/>
      <c r="O211" s="68"/>
      <c r="P211" s="68"/>
      <c r="Q211" s="68"/>
      <c r="R211" s="68"/>
      <c r="S211" s="68"/>
      <c r="T211" s="68"/>
      <c r="U211" s="68"/>
      <c r="V211" s="68"/>
      <c r="W211" s="68"/>
      <c r="X211" s="68"/>
      <c r="Y211" s="68"/>
      <c r="AC211" s="93">
        <v>153</v>
      </c>
      <c r="AD211" s="95">
        <f t="shared" si="25"/>
        <v>625</v>
      </c>
      <c r="AE211" s="92">
        <f t="shared" si="26"/>
        <v>0</v>
      </c>
      <c r="AF211" s="92">
        <f t="shared" si="27"/>
        <v>0</v>
      </c>
      <c r="AG211" s="92">
        <f t="shared" si="28"/>
        <v>0</v>
      </c>
      <c r="AH211" s="92">
        <f t="shared" si="29"/>
        <v>0</v>
      </c>
      <c r="AI211" s="92">
        <f t="shared" si="30"/>
        <v>0</v>
      </c>
      <c r="AJ211" s="92">
        <f t="shared" si="31"/>
        <v>0</v>
      </c>
      <c r="AK211" s="92">
        <f t="shared" si="32"/>
        <v>0</v>
      </c>
      <c r="AL211" s="92">
        <f t="shared" si="33"/>
        <v>0</v>
      </c>
      <c r="AM211" s="92">
        <f t="shared" si="34"/>
        <v>0</v>
      </c>
      <c r="AN211" s="96">
        <f t="shared" si="35"/>
        <v>-85628.86</v>
      </c>
      <c r="AO211" s="94">
        <f t="shared" si="36"/>
        <v>-86253.86</v>
      </c>
    </row>
    <row r="212" spans="3:41" hidden="1" x14ac:dyDescent="0.25">
      <c r="C212" s="69"/>
      <c r="D212" s="69"/>
      <c r="E212" s="70"/>
      <c r="F212" s="70"/>
      <c r="G212" s="72"/>
      <c r="H212" s="71"/>
      <c r="I212" s="68"/>
      <c r="J212" s="68"/>
      <c r="K212" s="68"/>
      <c r="L212" s="68"/>
      <c r="M212" s="68"/>
      <c r="N212" s="68"/>
      <c r="O212" s="68"/>
      <c r="P212" s="68"/>
      <c r="Q212" s="68"/>
      <c r="R212" s="68"/>
      <c r="S212" s="68"/>
      <c r="T212" s="68"/>
      <c r="U212" s="68"/>
      <c r="V212" s="68"/>
      <c r="W212" s="68"/>
      <c r="X212" s="68"/>
      <c r="Y212" s="68"/>
      <c r="AC212" s="93">
        <v>154</v>
      </c>
      <c r="AD212" s="95">
        <f t="shared" si="25"/>
        <v>625</v>
      </c>
      <c r="AE212" s="92">
        <f t="shared" si="26"/>
        <v>0</v>
      </c>
      <c r="AF212" s="92">
        <f t="shared" si="27"/>
        <v>0</v>
      </c>
      <c r="AG212" s="92">
        <f t="shared" si="28"/>
        <v>0</v>
      </c>
      <c r="AH212" s="92">
        <f t="shared" si="29"/>
        <v>0</v>
      </c>
      <c r="AI212" s="92">
        <f t="shared" si="30"/>
        <v>0</v>
      </c>
      <c r="AJ212" s="92">
        <f t="shared" si="31"/>
        <v>0</v>
      </c>
      <c r="AK212" s="92">
        <f t="shared" si="32"/>
        <v>0</v>
      </c>
      <c r="AL212" s="92">
        <f t="shared" si="33"/>
        <v>0</v>
      </c>
      <c r="AM212" s="92">
        <f t="shared" si="34"/>
        <v>0</v>
      </c>
      <c r="AN212" s="96">
        <f t="shared" si="35"/>
        <v>-86253.86</v>
      </c>
      <c r="AO212" s="94">
        <f t="shared" si="36"/>
        <v>-86878.86</v>
      </c>
    </row>
    <row r="213" spans="3:41" hidden="1" x14ac:dyDescent="0.25">
      <c r="C213" s="69"/>
      <c r="D213" s="69"/>
      <c r="E213" s="70"/>
      <c r="F213" s="70"/>
      <c r="G213" s="72"/>
      <c r="H213" s="71"/>
      <c r="I213" s="68"/>
      <c r="J213" s="68"/>
      <c r="K213" s="68"/>
      <c r="L213" s="68"/>
      <c r="M213" s="68"/>
      <c r="N213" s="68"/>
      <c r="O213" s="68"/>
      <c r="P213" s="68"/>
      <c r="Q213" s="68"/>
      <c r="R213" s="68"/>
      <c r="S213" s="68"/>
      <c r="T213" s="68"/>
      <c r="U213" s="68"/>
      <c r="V213" s="68"/>
      <c r="W213" s="68"/>
      <c r="X213" s="68"/>
      <c r="Y213" s="68"/>
      <c r="AC213" s="93">
        <v>155</v>
      </c>
      <c r="AD213" s="95">
        <f t="shared" si="25"/>
        <v>625</v>
      </c>
      <c r="AE213" s="92">
        <f t="shared" si="26"/>
        <v>0</v>
      </c>
      <c r="AF213" s="92">
        <f t="shared" si="27"/>
        <v>0</v>
      </c>
      <c r="AG213" s="92">
        <f t="shared" si="28"/>
        <v>0</v>
      </c>
      <c r="AH213" s="92">
        <f t="shared" si="29"/>
        <v>0</v>
      </c>
      <c r="AI213" s="92">
        <f t="shared" si="30"/>
        <v>0</v>
      </c>
      <c r="AJ213" s="92">
        <f t="shared" si="31"/>
        <v>0</v>
      </c>
      <c r="AK213" s="92">
        <f t="shared" si="32"/>
        <v>0</v>
      </c>
      <c r="AL213" s="92">
        <f t="shared" si="33"/>
        <v>0</v>
      </c>
      <c r="AM213" s="92">
        <f t="shared" si="34"/>
        <v>0</v>
      </c>
      <c r="AN213" s="96">
        <f t="shared" si="35"/>
        <v>-86878.86</v>
      </c>
      <c r="AO213" s="94">
        <f t="shared" si="36"/>
        <v>-87503.86</v>
      </c>
    </row>
    <row r="214" spans="3:41" hidden="1" x14ac:dyDescent="0.25">
      <c r="C214" s="69"/>
      <c r="D214" s="69"/>
      <c r="E214" s="70"/>
      <c r="F214" s="70"/>
      <c r="G214" s="72"/>
      <c r="H214" s="71"/>
      <c r="I214" s="68"/>
      <c r="J214" s="68"/>
      <c r="K214" s="68"/>
      <c r="L214" s="68"/>
      <c r="M214" s="68"/>
      <c r="N214" s="68"/>
      <c r="O214" s="68"/>
      <c r="P214" s="68"/>
      <c r="Q214" s="68"/>
      <c r="R214" s="68"/>
      <c r="S214" s="68"/>
      <c r="T214" s="68"/>
      <c r="U214" s="68"/>
      <c r="V214" s="68"/>
      <c r="W214" s="68"/>
      <c r="X214" s="68"/>
      <c r="Y214" s="68"/>
      <c r="AC214" s="93">
        <v>156</v>
      </c>
      <c r="AD214" s="95">
        <f t="shared" si="25"/>
        <v>625</v>
      </c>
      <c r="AE214" s="92">
        <f t="shared" si="26"/>
        <v>0</v>
      </c>
      <c r="AF214" s="92">
        <f t="shared" si="27"/>
        <v>0</v>
      </c>
      <c r="AG214" s="92">
        <f t="shared" si="28"/>
        <v>0</v>
      </c>
      <c r="AH214" s="92">
        <f t="shared" si="29"/>
        <v>0</v>
      </c>
      <c r="AI214" s="92">
        <f t="shared" si="30"/>
        <v>0</v>
      </c>
      <c r="AJ214" s="92">
        <f t="shared" si="31"/>
        <v>0</v>
      </c>
      <c r="AK214" s="92">
        <f t="shared" si="32"/>
        <v>0</v>
      </c>
      <c r="AL214" s="92">
        <f t="shared" si="33"/>
        <v>0</v>
      </c>
      <c r="AM214" s="92">
        <f t="shared" si="34"/>
        <v>0</v>
      </c>
      <c r="AN214" s="96">
        <f t="shared" si="35"/>
        <v>-87503.86</v>
      </c>
      <c r="AO214" s="94">
        <f t="shared" si="36"/>
        <v>-88128.86</v>
      </c>
    </row>
    <row r="215" spans="3:41" hidden="1" x14ac:dyDescent="0.25">
      <c r="C215" s="69"/>
      <c r="D215" s="69"/>
      <c r="E215" s="70"/>
      <c r="F215" s="70"/>
      <c r="G215" s="72"/>
      <c r="H215" s="71"/>
      <c r="I215" s="68"/>
      <c r="J215" s="68"/>
      <c r="K215" s="68"/>
      <c r="L215" s="68"/>
      <c r="M215" s="68"/>
      <c r="N215" s="68"/>
      <c r="O215" s="68"/>
      <c r="P215" s="68"/>
      <c r="Q215" s="68"/>
      <c r="R215" s="68"/>
      <c r="S215" s="68"/>
      <c r="T215" s="68"/>
      <c r="U215" s="68"/>
      <c r="V215" s="68"/>
      <c r="W215" s="68"/>
      <c r="X215" s="68"/>
      <c r="Y215" s="68"/>
      <c r="AC215" s="93">
        <v>157</v>
      </c>
      <c r="AD215" s="95">
        <f t="shared" si="25"/>
        <v>625</v>
      </c>
      <c r="AE215" s="92">
        <f t="shared" si="26"/>
        <v>0</v>
      </c>
      <c r="AF215" s="92">
        <f t="shared" si="27"/>
        <v>0</v>
      </c>
      <c r="AG215" s="92">
        <f t="shared" si="28"/>
        <v>0</v>
      </c>
      <c r="AH215" s="92">
        <f t="shared" si="29"/>
        <v>0</v>
      </c>
      <c r="AI215" s="92">
        <f t="shared" si="30"/>
        <v>0</v>
      </c>
      <c r="AJ215" s="92">
        <f t="shared" si="31"/>
        <v>0</v>
      </c>
      <c r="AK215" s="92">
        <f t="shared" si="32"/>
        <v>0</v>
      </c>
      <c r="AL215" s="92">
        <f t="shared" si="33"/>
        <v>0</v>
      </c>
      <c r="AM215" s="92">
        <f t="shared" si="34"/>
        <v>0</v>
      </c>
      <c r="AN215" s="96">
        <f t="shared" si="35"/>
        <v>-88128.86</v>
      </c>
      <c r="AO215" s="94">
        <f t="shared" si="36"/>
        <v>-88753.86</v>
      </c>
    </row>
    <row r="216" spans="3:41" hidden="1" x14ac:dyDescent="0.25">
      <c r="C216" s="69"/>
      <c r="D216" s="69"/>
      <c r="E216" s="70"/>
      <c r="F216" s="70"/>
      <c r="G216" s="72"/>
      <c r="H216" s="71"/>
      <c r="I216" s="68"/>
      <c r="J216" s="68"/>
      <c r="K216" s="68"/>
      <c r="L216" s="68"/>
      <c r="M216" s="68"/>
      <c r="N216" s="68"/>
      <c r="O216" s="68"/>
      <c r="P216" s="68"/>
      <c r="Q216" s="68"/>
      <c r="R216" s="68"/>
      <c r="S216" s="68"/>
      <c r="T216" s="68"/>
      <c r="U216" s="68"/>
      <c r="V216" s="68"/>
      <c r="W216" s="68"/>
      <c r="X216" s="68"/>
      <c r="Y216" s="68"/>
      <c r="AC216" s="93">
        <v>158</v>
      </c>
      <c r="AD216" s="95">
        <f t="shared" si="25"/>
        <v>625</v>
      </c>
      <c r="AE216" s="92">
        <f t="shared" si="26"/>
        <v>0</v>
      </c>
      <c r="AF216" s="92">
        <f t="shared" si="27"/>
        <v>0</v>
      </c>
      <c r="AG216" s="92">
        <f t="shared" si="28"/>
        <v>0</v>
      </c>
      <c r="AH216" s="92">
        <f t="shared" si="29"/>
        <v>0</v>
      </c>
      <c r="AI216" s="92">
        <f t="shared" si="30"/>
        <v>0</v>
      </c>
      <c r="AJ216" s="92">
        <f t="shared" si="31"/>
        <v>0</v>
      </c>
      <c r="AK216" s="92">
        <f t="shared" si="32"/>
        <v>0</v>
      </c>
      <c r="AL216" s="92">
        <f t="shared" si="33"/>
        <v>0</v>
      </c>
      <c r="AM216" s="92">
        <f t="shared" si="34"/>
        <v>0</v>
      </c>
      <c r="AN216" s="96">
        <f t="shared" si="35"/>
        <v>-88753.86</v>
      </c>
      <c r="AO216" s="94">
        <f t="shared" si="36"/>
        <v>-89378.86</v>
      </c>
    </row>
    <row r="217" spans="3:41" hidden="1" x14ac:dyDescent="0.25">
      <c r="C217" s="69"/>
      <c r="D217" s="69"/>
      <c r="E217" s="70"/>
      <c r="F217" s="70"/>
      <c r="G217" s="72"/>
      <c r="H217" s="71"/>
      <c r="I217" s="68"/>
      <c r="J217" s="68"/>
      <c r="K217" s="68"/>
      <c r="L217" s="68"/>
      <c r="M217" s="68"/>
      <c r="N217" s="68"/>
      <c r="O217" s="68"/>
      <c r="P217" s="68"/>
      <c r="Q217" s="68"/>
      <c r="R217" s="68"/>
      <c r="S217" s="68"/>
      <c r="T217" s="68"/>
      <c r="U217" s="68"/>
      <c r="V217" s="68"/>
      <c r="W217" s="68"/>
      <c r="X217" s="68"/>
      <c r="Y217" s="68"/>
      <c r="AC217" s="93">
        <v>159</v>
      </c>
      <c r="AD217" s="95">
        <f t="shared" si="25"/>
        <v>625</v>
      </c>
      <c r="AE217" s="92">
        <f t="shared" si="26"/>
        <v>0</v>
      </c>
      <c r="AF217" s="92">
        <f t="shared" si="27"/>
        <v>0</v>
      </c>
      <c r="AG217" s="92">
        <f t="shared" si="28"/>
        <v>0</v>
      </c>
      <c r="AH217" s="92">
        <f t="shared" si="29"/>
        <v>0</v>
      </c>
      <c r="AI217" s="92">
        <f t="shared" si="30"/>
        <v>0</v>
      </c>
      <c r="AJ217" s="92">
        <f t="shared" si="31"/>
        <v>0</v>
      </c>
      <c r="AK217" s="92">
        <f t="shared" si="32"/>
        <v>0</v>
      </c>
      <c r="AL217" s="92">
        <f t="shared" si="33"/>
        <v>0</v>
      </c>
      <c r="AM217" s="92">
        <f t="shared" si="34"/>
        <v>0</v>
      </c>
      <c r="AN217" s="96">
        <f t="shared" si="35"/>
        <v>-89378.86</v>
      </c>
      <c r="AO217" s="94">
        <f t="shared" si="36"/>
        <v>-90003.86</v>
      </c>
    </row>
    <row r="218" spans="3:41" hidden="1" x14ac:dyDescent="0.25">
      <c r="C218" s="69"/>
      <c r="D218" s="69"/>
      <c r="E218" s="70"/>
      <c r="F218" s="70"/>
      <c r="G218" s="72"/>
      <c r="H218" s="71"/>
      <c r="I218" s="68"/>
      <c r="J218" s="68"/>
      <c r="K218" s="68"/>
      <c r="L218" s="68"/>
      <c r="M218" s="68"/>
      <c r="N218" s="68"/>
      <c r="O218" s="68"/>
      <c r="P218" s="68"/>
      <c r="Q218" s="68"/>
      <c r="R218" s="68"/>
      <c r="S218" s="68"/>
      <c r="T218" s="68"/>
      <c r="U218" s="68"/>
      <c r="V218" s="68"/>
      <c r="W218" s="68"/>
      <c r="X218" s="68"/>
      <c r="Y218" s="68"/>
      <c r="AC218" s="93">
        <v>160</v>
      </c>
      <c r="AD218" s="95">
        <f t="shared" si="25"/>
        <v>625</v>
      </c>
      <c r="AE218" s="92">
        <f t="shared" si="26"/>
        <v>0</v>
      </c>
      <c r="AF218" s="92">
        <f t="shared" si="27"/>
        <v>0</v>
      </c>
      <c r="AG218" s="92">
        <f t="shared" si="28"/>
        <v>0</v>
      </c>
      <c r="AH218" s="92">
        <f t="shared" si="29"/>
        <v>0</v>
      </c>
      <c r="AI218" s="92">
        <f t="shared" si="30"/>
        <v>0</v>
      </c>
      <c r="AJ218" s="92">
        <f t="shared" si="31"/>
        <v>0</v>
      </c>
      <c r="AK218" s="92">
        <f t="shared" si="32"/>
        <v>0</v>
      </c>
      <c r="AL218" s="92">
        <f t="shared" si="33"/>
        <v>0</v>
      </c>
      <c r="AM218" s="92">
        <f t="shared" si="34"/>
        <v>0</v>
      </c>
      <c r="AN218" s="96">
        <f t="shared" si="35"/>
        <v>-90003.86</v>
      </c>
      <c r="AO218" s="94">
        <f t="shared" si="36"/>
        <v>-90628.86</v>
      </c>
    </row>
    <row r="219" spans="3:41" hidden="1" x14ac:dyDescent="0.25">
      <c r="C219" s="69"/>
      <c r="D219" s="69"/>
      <c r="E219" s="70"/>
      <c r="F219" s="70"/>
      <c r="G219" s="72"/>
      <c r="H219" s="71"/>
      <c r="I219" s="68"/>
      <c r="J219" s="68"/>
      <c r="K219" s="68"/>
      <c r="L219" s="68"/>
      <c r="M219" s="68"/>
      <c r="N219" s="68"/>
      <c r="O219" s="68"/>
      <c r="P219" s="68"/>
      <c r="Q219" s="68"/>
      <c r="R219" s="68"/>
      <c r="S219" s="68"/>
      <c r="T219" s="68"/>
      <c r="U219" s="68"/>
      <c r="V219" s="68"/>
      <c r="W219" s="68"/>
      <c r="X219" s="68"/>
      <c r="Y219" s="68"/>
      <c r="AC219" s="93">
        <v>161</v>
      </c>
      <c r="AD219" s="95">
        <f t="shared" si="25"/>
        <v>625</v>
      </c>
      <c r="AE219" s="92">
        <f t="shared" si="26"/>
        <v>0</v>
      </c>
      <c r="AF219" s="92">
        <f t="shared" si="27"/>
        <v>0</v>
      </c>
      <c r="AG219" s="92">
        <f t="shared" si="28"/>
        <v>0</v>
      </c>
      <c r="AH219" s="92">
        <f t="shared" si="29"/>
        <v>0</v>
      </c>
      <c r="AI219" s="92">
        <f t="shared" si="30"/>
        <v>0</v>
      </c>
      <c r="AJ219" s="92">
        <f t="shared" si="31"/>
        <v>0</v>
      </c>
      <c r="AK219" s="92">
        <f t="shared" si="32"/>
        <v>0</v>
      </c>
      <c r="AL219" s="92">
        <f t="shared" si="33"/>
        <v>0</v>
      </c>
      <c r="AM219" s="92">
        <f t="shared" si="34"/>
        <v>0</v>
      </c>
      <c r="AN219" s="96">
        <f t="shared" si="35"/>
        <v>-90628.86</v>
      </c>
      <c r="AO219" s="94">
        <f t="shared" si="36"/>
        <v>-91253.86</v>
      </c>
    </row>
    <row r="220" spans="3:41" hidden="1" x14ac:dyDescent="0.25">
      <c r="C220" s="69"/>
      <c r="D220" s="69"/>
      <c r="E220" s="70"/>
      <c r="F220" s="70"/>
      <c r="G220" s="72"/>
      <c r="H220" s="71"/>
      <c r="I220" s="68"/>
      <c r="J220" s="68"/>
      <c r="K220" s="68"/>
      <c r="L220" s="68"/>
      <c r="M220" s="68"/>
      <c r="N220" s="68"/>
      <c r="O220" s="68"/>
      <c r="P220" s="68"/>
      <c r="Q220" s="68"/>
      <c r="R220" s="68"/>
      <c r="S220" s="68"/>
      <c r="T220" s="68"/>
      <c r="U220" s="68"/>
      <c r="V220" s="68"/>
      <c r="W220" s="68"/>
      <c r="X220" s="68"/>
      <c r="Y220" s="68"/>
      <c r="AC220" s="93">
        <v>162</v>
      </c>
      <c r="AD220" s="95">
        <f t="shared" si="25"/>
        <v>625</v>
      </c>
      <c r="AE220" s="92">
        <f t="shared" si="26"/>
        <v>0</v>
      </c>
      <c r="AF220" s="92">
        <f t="shared" si="27"/>
        <v>0</v>
      </c>
      <c r="AG220" s="92">
        <f t="shared" si="28"/>
        <v>0</v>
      </c>
      <c r="AH220" s="92">
        <f t="shared" si="29"/>
        <v>0</v>
      </c>
      <c r="AI220" s="92">
        <f t="shared" si="30"/>
        <v>0</v>
      </c>
      <c r="AJ220" s="92">
        <f t="shared" si="31"/>
        <v>0</v>
      </c>
      <c r="AK220" s="92">
        <f t="shared" si="32"/>
        <v>0</v>
      </c>
      <c r="AL220" s="92">
        <f t="shared" si="33"/>
        <v>0</v>
      </c>
      <c r="AM220" s="92">
        <f t="shared" si="34"/>
        <v>0</v>
      </c>
      <c r="AN220" s="96">
        <f t="shared" si="35"/>
        <v>-91253.86</v>
      </c>
      <c r="AO220" s="94">
        <f t="shared" si="36"/>
        <v>-91878.86</v>
      </c>
    </row>
    <row r="221" spans="3:41" hidden="1" x14ac:dyDescent="0.25">
      <c r="C221" s="69"/>
      <c r="D221" s="69"/>
      <c r="E221" s="70"/>
      <c r="F221" s="70"/>
      <c r="G221" s="72"/>
      <c r="H221" s="71"/>
      <c r="I221" s="68"/>
      <c r="J221" s="68"/>
      <c r="K221" s="68"/>
      <c r="L221" s="68"/>
      <c r="M221" s="68"/>
      <c r="N221" s="68"/>
      <c r="O221" s="68"/>
      <c r="P221" s="68"/>
      <c r="Q221" s="68"/>
      <c r="R221" s="68"/>
      <c r="S221" s="68"/>
      <c r="T221" s="68"/>
      <c r="U221" s="68"/>
      <c r="V221" s="68"/>
      <c r="W221" s="68"/>
      <c r="X221" s="68"/>
      <c r="Y221" s="68"/>
      <c r="AC221" s="93">
        <v>163</v>
      </c>
      <c r="AD221" s="95">
        <f t="shared" si="25"/>
        <v>625</v>
      </c>
      <c r="AE221" s="92">
        <f t="shared" si="26"/>
        <v>0</v>
      </c>
      <c r="AF221" s="92">
        <f t="shared" si="27"/>
        <v>0</v>
      </c>
      <c r="AG221" s="92">
        <f t="shared" si="28"/>
        <v>0</v>
      </c>
      <c r="AH221" s="92">
        <f t="shared" si="29"/>
        <v>0</v>
      </c>
      <c r="AI221" s="92">
        <f t="shared" si="30"/>
        <v>0</v>
      </c>
      <c r="AJ221" s="92">
        <f t="shared" si="31"/>
        <v>0</v>
      </c>
      <c r="AK221" s="92">
        <f t="shared" si="32"/>
        <v>0</v>
      </c>
      <c r="AL221" s="92">
        <f t="shared" si="33"/>
        <v>0</v>
      </c>
      <c r="AM221" s="92">
        <f t="shared" si="34"/>
        <v>0</v>
      </c>
      <c r="AN221" s="96">
        <f t="shared" si="35"/>
        <v>-91878.86</v>
      </c>
      <c r="AO221" s="94">
        <f t="shared" si="36"/>
        <v>-92503.86</v>
      </c>
    </row>
    <row r="222" spans="3:41" hidden="1" x14ac:dyDescent="0.25">
      <c r="C222" s="69"/>
      <c r="D222" s="69"/>
      <c r="E222" s="70"/>
      <c r="F222" s="70"/>
      <c r="G222" s="72"/>
      <c r="H222" s="71"/>
      <c r="I222" s="68"/>
      <c r="J222" s="68"/>
      <c r="K222" s="68"/>
      <c r="L222" s="68"/>
      <c r="M222" s="68"/>
      <c r="N222" s="68"/>
      <c r="O222" s="68"/>
      <c r="P222" s="68"/>
      <c r="Q222" s="68"/>
      <c r="R222" s="68"/>
      <c r="S222" s="68"/>
      <c r="T222" s="68"/>
      <c r="U222" s="68"/>
      <c r="V222" s="68"/>
      <c r="W222" s="68"/>
      <c r="X222" s="68"/>
      <c r="Y222" s="68"/>
      <c r="AC222" s="93">
        <v>164</v>
      </c>
      <c r="AD222" s="95">
        <f t="shared" si="25"/>
        <v>625</v>
      </c>
      <c r="AE222" s="92">
        <f t="shared" si="26"/>
        <v>0</v>
      </c>
      <c r="AF222" s="92">
        <f t="shared" si="27"/>
        <v>0</v>
      </c>
      <c r="AG222" s="92">
        <f t="shared" si="28"/>
        <v>0</v>
      </c>
      <c r="AH222" s="92">
        <f t="shared" si="29"/>
        <v>0</v>
      </c>
      <c r="AI222" s="92">
        <f t="shared" si="30"/>
        <v>0</v>
      </c>
      <c r="AJ222" s="92">
        <f t="shared" si="31"/>
        <v>0</v>
      </c>
      <c r="AK222" s="92">
        <f t="shared" si="32"/>
        <v>0</v>
      </c>
      <c r="AL222" s="92">
        <f t="shared" si="33"/>
        <v>0</v>
      </c>
      <c r="AM222" s="92">
        <f t="shared" si="34"/>
        <v>0</v>
      </c>
      <c r="AN222" s="96">
        <f t="shared" si="35"/>
        <v>-92503.86</v>
      </c>
      <c r="AO222" s="94">
        <f t="shared" si="36"/>
        <v>-93128.86</v>
      </c>
    </row>
    <row r="223" spans="3:41" hidden="1" x14ac:dyDescent="0.25">
      <c r="C223" s="69"/>
      <c r="D223" s="69"/>
      <c r="E223" s="70"/>
      <c r="F223" s="70"/>
      <c r="G223" s="72"/>
      <c r="H223" s="71"/>
      <c r="I223" s="68"/>
      <c r="J223" s="68"/>
      <c r="K223" s="68"/>
      <c r="L223" s="68"/>
      <c r="M223" s="68"/>
      <c r="N223" s="68"/>
      <c r="O223" s="68"/>
      <c r="P223" s="68"/>
      <c r="Q223" s="68"/>
      <c r="R223" s="68"/>
      <c r="S223" s="68"/>
      <c r="T223" s="68"/>
      <c r="U223" s="68"/>
      <c r="V223" s="68"/>
      <c r="W223" s="68"/>
      <c r="X223" s="68"/>
      <c r="Y223" s="68"/>
      <c r="AC223" s="93">
        <v>165</v>
      </c>
      <c r="AD223" s="95">
        <f t="shared" si="25"/>
        <v>625</v>
      </c>
      <c r="AE223" s="92">
        <f t="shared" si="26"/>
        <v>0</v>
      </c>
      <c r="AF223" s="92">
        <f t="shared" si="27"/>
        <v>0</v>
      </c>
      <c r="AG223" s="92">
        <f t="shared" si="28"/>
        <v>0</v>
      </c>
      <c r="AH223" s="92">
        <f t="shared" si="29"/>
        <v>0</v>
      </c>
      <c r="AI223" s="92">
        <f t="shared" si="30"/>
        <v>0</v>
      </c>
      <c r="AJ223" s="92">
        <f t="shared" si="31"/>
        <v>0</v>
      </c>
      <c r="AK223" s="92">
        <f t="shared" si="32"/>
        <v>0</v>
      </c>
      <c r="AL223" s="92">
        <f t="shared" si="33"/>
        <v>0</v>
      </c>
      <c r="AM223" s="92">
        <f t="shared" si="34"/>
        <v>0</v>
      </c>
      <c r="AN223" s="96">
        <f t="shared" si="35"/>
        <v>-93128.86</v>
      </c>
      <c r="AO223" s="94">
        <f t="shared" si="36"/>
        <v>-93753.86</v>
      </c>
    </row>
    <row r="224" spans="3:41" hidden="1" x14ac:dyDescent="0.25">
      <c r="C224" s="69"/>
      <c r="D224" s="69"/>
      <c r="E224" s="70"/>
      <c r="F224" s="70"/>
      <c r="G224" s="72"/>
      <c r="H224" s="71"/>
      <c r="I224" s="68"/>
      <c r="J224" s="68"/>
      <c r="K224" s="68"/>
      <c r="L224" s="68"/>
      <c r="M224" s="68"/>
      <c r="N224" s="68"/>
      <c r="O224" s="68"/>
      <c r="P224" s="68"/>
      <c r="Q224" s="68"/>
      <c r="R224" s="68"/>
      <c r="S224" s="68"/>
      <c r="T224" s="68"/>
      <c r="U224" s="68"/>
      <c r="V224" s="68"/>
      <c r="W224" s="68"/>
      <c r="X224" s="68"/>
      <c r="Y224" s="68"/>
      <c r="AC224" s="93">
        <v>166</v>
      </c>
      <c r="AD224" s="95">
        <f t="shared" si="25"/>
        <v>625</v>
      </c>
      <c r="AE224" s="92">
        <f t="shared" si="26"/>
        <v>0</v>
      </c>
      <c r="AF224" s="92">
        <f t="shared" si="27"/>
        <v>0</v>
      </c>
      <c r="AG224" s="92">
        <f t="shared" si="28"/>
        <v>0</v>
      </c>
      <c r="AH224" s="92">
        <f t="shared" si="29"/>
        <v>0</v>
      </c>
      <c r="AI224" s="92">
        <f t="shared" si="30"/>
        <v>0</v>
      </c>
      <c r="AJ224" s="92">
        <f t="shared" si="31"/>
        <v>0</v>
      </c>
      <c r="AK224" s="92">
        <f t="shared" si="32"/>
        <v>0</v>
      </c>
      <c r="AL224" s="92">
        <f t="shared" si="33"/>
        <v>0</v>
      </c>
      <c r="AM224" s="92">
        <f t="shared" si="34"/>
        <v>0</v>
      </c>
      <c r="AN224" s="96">
        <f t="shared" si="35"/>
        <v>-93753.86</v>
      </c>
      <c r="AO224" s="94">
        <f t="shared" si="36"/>
        <v>-94378.86</v>
      </c>
    </row>
    <row r="225" spans="3:41" hidden="1" x14ac:dyDescent="0.25">
      <c r="C225" s="69"/>
      <c r="D225" s="69"/>
      <c r="E225" s="70"/>
      <c r="F225" s="70"/>
      <c r="G225" s="72"/>
      <c r="H225" s="71"/>
      <c r="I225" s="68"/>
      <c r="J225" s="68"/>
      <c r="K225" s="68"/>
      <c r="L225" s="68"/>
      <c r="M225" s="68"/>
      <c r="N225" s="68"/>
      <c r="O225" s="68"/>
      <c r="P225" s="68"/>
      <c r="Q225" s="68"/>
      <c r="R225" s="68"/>
      <c r="S225" s="68"/>
      <c r="T225" s="68"/>
      <c r="U225" s="68"/>
      <c r="V225" s="68"/>
      <c r="W225" s="68"/>
      <c r="X225" s="68"/>
      <c r="Y225" s="68"/>
      <c r="AC225" s="93">
        <v>167</v>
      </c>
      <c r="AD225" s="95">
        <f t="shared" si="25"/>
        <v>625</v>
      </c>
      <c r="AE225" s="92">
        <f t="shared" si="26"/>
        <v>0</v>
      </c>
      <c r="AF225" s="92">
        <f t="shared" si="27"/>
        <v>0</v>
      </c>
      <c r="AG225" s="92">
        <f t="shared" si="28"/>
        <v>0</v>
      </c>
      <c r="AH225" s="92">
        <f t="shared" si="29"/>
        <v>0</v>
      </c>
      <c r="AI225" s="92">
        <f t="shared" si="30"/>
        <v>0</v>
      </c>
      <c r="AJ225" s="92">
        <f t="shared" si="31"/>
        <v>0</v>
      </c>
      <c r="AK225" s="92">
        <f t="shared" si="32"/>
        <v>0</v>
      </c>
      <c r="AL225" s="92">
        <f t="shared" si="33"/>
        <v>0</v>
      </c>
      <c r="AM225" s="92">
        <f t="shared" si="34"/>
        <v>0</v>
      </c>
      <c r="AN225" s="96">
        <f t="shared" si="35"/>
        <v>-94378.86</v>
      </c>
      <c r="AO225" s="94">
        <f t="shared" si="36"/>
        <v>-95003.86</v>
      </c>
    </row>
    <row r="226" spans="3:41" hidden="1" x14ac:dyDescent="0.25">
      <c r="C226" s="69"/>
      <c r="D226" s="69"/>
      <c r="E226" s="70"/>
      <c r="F226" s="70"/>
      <c r="G226" s="72"/>
      <c r="H226" s="71"/>
      <c r="I226" s="68"/>
      <c r="J226" s="68"/>
      <c r="K226" s="68"/>
      <c r="L226" s="68"/>
      <c r="M226" s="68"/>
      <c r="N226" s="68"/>
      <c r="O226" s="68"/>
      <c r="P226" s="68"/>
      <c r="Q226" s="68"/>
      <c r="R226" s="68"/>
      <c r="S226" s="68"/>
      <c r="T226" s="68"/>
      <c r="U226" s="68"/>
      <c r="V226" s="68"/>
      <c r="W226" s="68"/>
      <c r="X226" s="68"/>
      <c r="Y226" s="68"/>
      <c r="AC226" s="93">
        <v>168</v>
      </c>
      <c r="AD226" s="95">
        <f t="shared" si="25"/>
        <v>625</v>
      </c>
      <c r="AE226" s="92">
        <f t="shared" si="26"/>
        <v>0</v>
      </c>
      <c r="AF226" s="92">
        <f t="shared" si="27"/>
        <v>0</v>
      </c>
      <c r="AG226" s="92">
        <f t="shared" si="28"/>
        <v>0</v>
      </c>
      <c r="AH226" s="92">
        <f t="shared" si="29"/>
        <v>0</v>
      </c>
      <c r="AI226" s="92">
        <f t="shared" si="30"/>
        <v>0</v>
      </c>
      <c r="AJ226" s="92">
        <f t="shared" si="31"/>
        <v>0</v>
      </c>
      <c r="AK226" s="92">
        <f t="shared" si="32"/>
        <v>0</v>
      </c>
      <c r="AL226" s="92">
        <f t="shared" si="33"/>
        <v>0</v>
      </c>
      <c r="AM226" s="92">
        <f t="shared" si="34"/>
        <v>0</v>
      </c>
      <c r="AN226" s="96">
        <f t="shared" si="35"/>
        <v>-95003.86</v>
      </c>
      <c r="AO226" s="94">
        <f t="shared" si="36"/>
        <v>-95628.86</v>
      </c>
    </row>
    <row r="227" spans="3:41" hidden="1" x14ac:dyDescent="0.25">
      <c r="C227" s="69"/>
      <c r="D227" s="69"/>
      <c r="E227" s="70"/>
      <c r="F227" s="70"/>
      <c r="G227" s="72"/>
      <c r="H227" s="71"/>
      <c r="I227" s="68"/>
      <c r="J227" s="68"/>
      <c r="K227" s="68"/>
      <c r="L227" s="68"/>
      <c r="M227" s="68"/>
      <c r="N227" s="68"/>
      <c r="O227" s="68"/>
      <c r="P227" s="68"/>
      <c r="Q227" s="68"/>
      <c r="R227" s="68"/>
      <c r="S227" s="68"/>
      <c r="T227" s="68"/>
      <c r="U227" s="68"/>
      <c r="V227" s="68"/>
      <c r="W227" s="68"/>
      <c r="X227" s="68"/>
      <c r="Y227" s="68"/>
      <c r="AC227" s="93">
        <v>169</v>
      </c>
      <c r="AD227" s="95">
        <f t="shared" si="25"/>
        <v>625</v>
      </c>
      <c r="AE227" s="92">
        <f t="shared" si="26"/>
        <v>0</v>
      </c>
      <c r="AF227" s="92">
        <f t="shared" si="27"/>
        <v>0</v>
      </c>
      <c r="AG227" s="92">
        <f t="shared" si="28"/>
        <v>0</v>
      </c>
      <c r="AH227" s="92">
        <f t="shared" si="29"/>
        <v>0</v>
      </c>
      <c r="AI227" s="92">
        <f t="shared" si="30"/>
        <v>0</v>
      </c>
      <c r="AJ227" s="92">
        <f t="shared" si="31"/>
        <v>0</v>
      </c>
      <c r="AK227" s="92">
        <f t="shared" si="32"/>
        <v>0</v>
      </c>
      <c r="AL227" s="92">
        <f t="shared" si="33"/>
        <v>0</v>
      </c>
      <c r="AM227" s="92">
        <f t="shared" si="34"/>
        <v>0</v>
      </c>
      <c r="AN227" s="96">
        <f t="shared" si="35"/>
        <v>-95628.86</v>
      </c>
      <c r="AO227" s="94">
        <f t="shared" si="36"/>
        <v>-96253.86</v>
      </c>
    </row>
    <row r="228" spans="3:41" hidden="1" x14ac:dyDescent="0.25">
      <c r="C228" s="69"/>
      <c r="D228" s="69"/>
      <c r="E228" s="70"/>
      <c r="F228" s="70"/>
      <c r="G228" s="72"/>
      <c r="H228" s="71"/>
      <c r="I228" s="68"/>
      <c r="J228" s="68"/>
      <c r="K228" s="68"/>
      <c r="L228" s="68"/>
      <c r="M228" s="68"/>
      <c r="N228" s="68"/>
      <c r="O228" s="68"/>
      <c r="P228" s="68"/>
      <c r="Q228" s="68"/>
      <c r="R228" s="68"/>
      <c r="S228" s="68"/>
      <c r="T228" s="68"/>
      <c r="U228" s="68"/>
      <c r="V228" s="68"/>
      <c r="W228" s="68"/>
      <c r="X228" s="68"/>
      <c r="Y228" s="68"/>
      <c r="AC228" s="93">
        <v>170</v>
      </c>
      <c r="AD228" s="95">
        <f t="shared" si="25"/>
        <v>625</v>
      </c>
      <c r="AE228" s="92">
        <f t="shared" si="26"/>
        <v>0</v>
      </c>
      <c r="AF228" s="92">
        <f t="shared" si="27"/>
        <v>0</v>
      </c>
      <c r="AG228" s="92">
        <f t="shared" si="28"/>
        <v>0</v>
      </c>
      <c r="AH228" s="92">
        <f t="shared" si="29"/>
        <v>0</v>
      </c>
      <c r="AI228" s="92">
        <f t="shared" si="30"/>
        <v>0</v>
      </c>
      <c r="AJ228" s="92">
        <f t="shared" si="31"/>
        <v>0</v>
      </c>
      <c r="AK228" s="92">
        <f t="shared" si="32"/>
        <v>0</v>
      </c>
      <c r="AL228" s="92">
        <f t="shared" si="33"/>
        <v>0</v>
      </c>
      <c r="AM228" s="92">
        <f t="shared" si="34"/>
        <v>0</v>
      </c>
      <c r="AN228" s="96">
        <f t="shared" si="35"/>
        <v>-96253.86</v>
      </c>
      <c r="AO228" s="94">
        <f t="shared" si="36"/>
        <v>-96878.86</v>
      </c>
    </row>
    <row r="229" spans="3:41" hidden="1" x14ac:dyDescent="0.25">
      <c r="C229" s="69"/>
      <c r="D229" s="69"/>
      <c r="E229" s="70"/>
      <c r="F229" s="70"/>
      <c r="G229" s="72"/>
      <c r="H229" s="71"/>
      <c r="I229" s="68"/>
      <c r="J229" s="68"/>
      <c r="K229" s="68"/>
      <c r="L229" s="68"/>
      <c r="M229" s="68"/>
      <c r="N229" s="68"/>
      <c r="O229" s="68"/>
      <c r="P229" s="68"/>
      <c r="Q229" s="68"/>
      <c r="R229" s="68"/>
      <c r="S229" s="68"/>
      <c r="T229" s="68"/>
      <c r="U229" s="68"/>
      <c r="V229" s="68"/>
      <c r="W229" s="68"/>
      <c r="X229" s="68"/>
      <c r="Y229" s="68"/>
      <c r="AC229" s="93">
        <v>171</v>
      </c>
      <c r="AD229" s="95">
        <f t="shared" si="25"/>
        <v>625</v>
      </c>
      <c r="AE229" s="92">
        <f t="shared" si="26"/>
        <v>0</v>
      </c>
      <c r="AF229" s="92">
        <f t="shared" si="27"/>
        <v>0</v>
      </c>
      <c r="AG229" s="92">
        <f t="shared" si="28"/>
        <v>0</v>
      </c>
      <c r="AH229" s="92">
        <f t="shared" si="29"/>
        <v>0</v>
      </c>
      <c r="AI229" s="92">
        <f t="shared" si="30"/>
        <v>0</v>
      </c>
      <c r="AJ229" s="92">
        <f t="shared" si="31"/>
        <v>0</v>
      </c>
      <c r="AK229" s="92">
        <f t="shared" si="32"/>
        <v>0</v>
      </c>
      <c r="AL229" s="92">
        <f t="shared" si="33"/>
        <v>0</v>
      </c>
      <c r="AM229" s="92">
        <f t="shared" si="34"/>
        <v>0</v>
      </c>
      <c r="AN229" s="96">
        <f t="shared" si="35"/>
        <v>-96878.86</v>
      </c>
      <c r="AO229" s="94">
        <f t="shared" si="36"/>
        <v>-97503.86</v>
      </c>
    </row>
    <row r="230" spans="3:41" hidden="1" x14ac:dyDescent="0.25">
      <c r="C230" s="69"/>
      <c r="D230" s="69"/>
      <c r="E230" s="70"/>
      <c r="F230" s="70"/>
      <c r="G230" s="72"/>
      <c r="H230" s="71"/>
      <c r="I230" s="68"/>
      <c r="J230" s="68"/>
      <c r="K230" s="68"/>
      <c r="L230" s="68"/>
      <c r="M230" s="68"/>
      <c r="N230" s="68"/>
      <c r="O230" s="68"/>
      <c r="P230" s="68"/>
      <c r="Q230" s="68"/>
      <c r="R230" s="68"/>
      <c r="S230" s="68"/>
      <c r="T230" s="68"/>
      <c r="U230" s="68"/>
      <c r="V230" s="68"/>
      <c r="W230" s="68"/>
      <c r="X230" s="68"/>
      <c r="Y230" s="68"/>
      <c r="AC230" s="93">
        <v>172</v>
      </c>
      <c r="AD230" s="95">
        <f t="shared" si="25"/>
        <v>625</v>
      </c>
      <c r="AE230" s="92">
        <f t="shared" si="26"/>
        <v>0</v>
      </c>
      <c r="AF230" s="92">
        <f t="shared" si="27"/>
        <v>0</v>
      </c>
      <c r="AG230" s="92">
        <f t="shared" si="28"/>
        <v>0</v>
      </c>
      <c r="AH230" s="92">
        <f t="shared" si="29"/>
        <v>0</v>
      </c>
      <c r="AI230" s="92">
        <f t="shared" si="30"/>
        <v>0</v>
      </c>
      <c r="AJ230" s="92">
        <f t="shared" si="31"/>
        <v>0</v>
      </c>
      <c r="AK230" s="92">
        <f t="shared" si="32"/>
        <v>0</v>
      </c>
      <c r="AL230" s="92">
        <f t="shared" si="33"/>
        <v>0</v>
      </c>
      <c r="AM230" s="92">
        <f t="shared" si="34"/>
        <v>0</v>
      </c>
      <c r="AN230" s="96">
        <f t="shared" si="35"/>
        <v>-97503.86</v>
      </c>
      <c r="AO230" s="94">
        <f t="shared" si="36"/>
        <v>-98128.86</v>
      </c>
    </row>
    <row r="231" spans="3:41" hidden="1" x14ac:dyDescent="0.25">
      <c r="C231" s="69"/>
      <c r="D231" s="69"/>
      <c r="E231" s="70"/>
      <c r="F231" s="70"/>
      <c r="G231" s="72"/>
      <c r="H231" s="71"/>
      <c r="I231" s="68"/>
      <c r="J231" s="68"/>
      <c r="K231" s="68"/>
      <c r="L231" s="68"/>
      <c r="M231" s="68"/>
      <c r="N231" s="68"/>
      <c r="O231" s="68"/>
      <c r="P231" s="68"/>
      <c r="Q231" s="68"/>
      <c r="R231" s="68"/>
      <c r="S231" s="68"/>
      <c r="T231" s="68"/>
      <c r="U231" s="68"/>
      <c r="V231" s="68"/>
      <c r="W231" s="68"/>
      <c r="X231" s="68"/>
      <c r="Y231" s="68"/>
      <c r="AC231" s="93">
        <v>173</v>
      </c>
      <c r="AD231" s="95">
        <f t="shared" si="25"/>
        <v>625</v>
      </c>
      <c r="AE231" s="92">
        <f t="shared" si="26"/>
        <v>0</v>
      </c>
      <c r="AF231" s="92">
        <f t="shared" si="27"/>
        <v>0</v>
      </c>
      <c r="AG231" s="92">
        <f t="shared" si="28"/>
        <v>0</v>
      </c>
      <c r="AH231" s="92">
        <f t="shared" si="29"/>
        <v>0</v>
      </c>
      <c r="AI231" s="92">
        <f t="shared" si="30"/>
        <v>0</v>
      </c>
      <c r="AJ231" s="92">
        <f t="shared" si="31"/>
        <v>0</v>
      </c>
      <c r="AK231" s="92">
        <f t="shared" si="32"/>
        <v>0</v>
      </c>
      <c r="AL231" s="92">
        <f t="shared" si="33"/>
        <v>0</v>
      </c>
      <c r="AM231" s="92">
        <f t="shared" si="34"/>
        <v>0</v>
      </c>
      <c r="AN231" s="96">
        <f t="shared" si="35"/>
        <v>-98128.86</v>
      </c>
      <c r="AO231" s="94">
        <f t="shared" si="36"/>
        <v>-98753.86</v>
      </c>
    </row>
    <row r="232" spans="3:41" hidden="1" x14ac:dyDescent="0.25">
      <c r="C232" s="69"/>
      <c r="D232" s="69"/>
      <c r="E232" s="70"/>
      <c r="F232" s="70"/>
      <c r="G232" s="72"/>
      <c r="H232" s="71"/>
      <c r="I232" s="68"/>
      <c r="J232" s="68"/>
      <c r="K232" s="68"/>
      <c r="L232" s="68"/>
      <c r="M232" s="68"/>
      <c r="N232" s="68"/>
      <c r="O232" s="68"/>
      <c r="P232" s="68"/>
      <c r="Q232" s="68"/>
      <c r="R232" s="68"/>
      <c r="S232" s="68"/>
      <c r="T232" s="68"/>
      <c r="U232" s="68"/>
      <c r="V232" s="68"/>
      <c r="W232" s="68"/>
      <c r="X232" s="68"/>
      <c r="Y232" s="68"/>
      <c r="AC232" s="93">
        <v>174</v>
      </c>
      <c r="AD232" s="95">
        <f t="shared" si="25"/>
        <v>625</v>
      </c>
      <c r="AE232" s="92">
        <f t="shared" si="26"/>
        <v>0</v>
      </c>
      <c r="AF232" s="92">
        <f t="shared" si="27"/>
        <v>0</v>
      </c>
      <c r="AG232" s="92">
        <f t="shared" si="28"/>
        <v>0</v>
      </c>
      <c r="AH232" s="92">
        <f t="shared" si="29"/>
        <v>0</v>
      </c>
      <c r="AI232" s="92">
        <f t="shared" si="30"/>
        <v>0</v>
      </c>
      <c r="AJ232" s="92">
        <f t="shared" si="31"/>
        <v>0</v>
      </c>
      <c r="AK232" s="92">
        <f t="shared" si="32"/>
        <v>0</v>
      </c>
      <c r="AL232" s="92">
        <f t="shared" si="33"/>
        <v>0</v>
      </c>
      <c r="AM232" s="92">
        <f t="shared" si="34"/>
        <v>0</v>
      </c>
      <c r="AN232" s="96">
        <f t="shared" si="35"/>
        <v>-98753.86</v>
      </c>
      <c r="AO232" s="94">
        <f t="shared" si="36"/>
        <v>-99378.86</v>
      </c>
    </row>
    <row r="233" spans="3:41" hidden="1" x14ac:dyDescent="0.25">
      <c r="C233" s="69"/>
      <c r="D233" s="69"/>
      <c r="E233" s="70"/>
      <c r="F233" s="70"/>
      <c r="G233" s="72"/>
      <c r="H233" s="71"/>
      <c r="I233" s="68"/>
      <c r="J233" s="68"/>
      <c r="K233" s="68"/>
      <c r="L233" s="68"/>
      <c r="M233" s="68"/>
      <c r="N233" s="68"/>
      <c r="O233" s="68"/>
      <c r="P233" s="68"/>
      <c r="Q233" s="68"/>
      <c r="R233" s="68"/>
      <c r="S233" s="68"/>
      <c r="T233" s="68"/>
      <c r="U233" s="68"/>
      <c r="V233" s="68"/>
      <c r="W233" s="68"/>
      <c r="X233" s="68"/>
      <c r="Y233" s="68"/>
      <c r="AC233" s="93">
        <v>175</v>
      </c>
      <c r="AD233" s="95">
        <f t="shared" si="25"/>
        <v>625</v>
      </c>
      <c r="AE233" s="92">
        <f t="shared" si="26"/>
        <v>0</v>
      </c>
      <c r="AF233" s="92">
        <f t="shared" si="27"/>
        <v>0</v>
      </c>
      <c r="AG233" s="92">
        <f t="shared" si="28"/>
        <v>0</v>
      </c>
      <c r="AH233" s="92">
        <f t="shared" si="29"/>
        <v>0</v>
      </c>
      <c r="AI233" s="92">
        <f t="shared" si="30"/>
        <v>0</v>
      </c>
      <c r="AJ233" s="92">
        <f t="shared" si="31"/>
        <v>0</v>
      </c>
      <c r="AK233" s="92">
        <f t="shared" si="32"/>
        <v>0</v>
      </c>
      <c r="AL233" s="92">
        <f t="shared" si="33"/>
        <v>0</v>
      </c>
      <c r="AM233" s="92">
        <f t="shared" si="34"/>
        <v>0</v>
      </c>
      <c r="AN233" s="96">
        <f t="shared" si="35"/>
        <v>-99378.86</v>
      </c>
      <c r="AO233" s="94">
        <f t="shared" si="36"/>
        <v>-100003.86</v>
      </c>
    </row>
    <row r="234" spans="3:41" hidden="1" x14ac:dyDescent="0.25">
      <c r="C234" s="69"/>
      <c r="D234" s="69"/>
      <c r="E234" s="70"/>
      <c r="F234" s="70"/>
      <c r="G234" s="72"/>
      <c r="H234" s="71"/>
      <c r="I234" s="68"/>
      <c r="J234" s="68"/>
      <c r="K234" s="68"/>
      <c r="L234" s="68"/>
      <c r="M234" s="68"/>
      <c r="N234" s="68"/>
      <c r="O234" s="68"/>
      <c r="P234" s="68"/>
      <c r="Q234" s="68"/>
      <c r="R234" s="68"/>
      <c r="S234" s="68"/>
      <c r="T234" s="68"/>
      <c r="U234" s="68"/>
      <c r="V234" s="68"/>
      <c r="W234" s="68"/>
      <c r="X234" s="68"/>
      <c r="Y234" s="68"/>
      <c r="AC234" s="93">
        <v>176</v>
      </c>
      <c r="AD234" s="95">
        <f t="shared" si="25"/>
        <v>625</v>
      </c>
      <c r="AE234" s="92">
        <f t="shared" si="26"/>
        <v>0</v>
      </c>
      <c r="AF234" s="92">
        <f t="shared" si="27"/>
        <v>0</v>
      </c>
      <c r="AG234" s="92">
        <f t="shared" si="28"/>
        <v>0</v>
      </c>
      <c r="AH234" s="92">
        <f t="shared" si="29"/>
        <v>0</v>
      </c>
      <c r="AI234" s="92">
        <f t="shared" si="30"/>
        <v>0</v>
      </c>
      <c r="AJ234" s="92">
        <f t="shared" si="31"/>
        <v>0</v>
      </c>
      <c r="AK234" s="92">
        <f t="shared" si="32"/>
        <v>0</v>
      </c>
      <c r="AL234" s="92">
        <f t="shared" si="33"/>
        <v>0</v>
      </c>
      <c r="AM234" s="92">
        <f t="shared" si="34"/>
        <v>0</v>
      </c>
      <c r="AN234" s="96">
        <f t="shared" si="35"/>
        <v>-100003.86</v>
      </c>
      <c r="AO234" s="94">
        <f t="shared" si="36"/>
        <v>-100628.86</v>
      </c>
    </row>
    <row r="235" spans="3:41" hidden="1" x14ac:dyDescent="0.25">
      <c r="C235" s="69"/>
      <c r="D235" s="69"/>
      <c r="E235" s="70"/>
      <c r="F235" s="70"/>
      <c r="G235" s="72"/>
      <c r="H235" s="71"/>
      <c r="I235" s="68"/>
      <c r="J235" s="68"/>
      <c r="K235" s="68"/>
      <c r="L235" s="68"/>
      <c r="M235" s="68"/>
      <c r="N235" s="68"/>
      <c r="O235" s="68"/>
      <c r="P235" s="68"/>
      <c r="Q235" s="68"/>
      <c r="R235" s="68"/>
      <c r="S235" s="68"/>
      <c r="T235" s="68"/>
      <c r="U235" s="68"/>
      <c r="V235" s="68"/>
      <c r="W235" s="68"/>
      <c r="X235" s="68"/>
      <c r="Y235" s="68"/>
      <c r="AC235" s="93">
        <v>177</v>
      </c>
      <c r="AD235" s="95">
        <f t="shared" si="25"/>
        <v>625</v>
      </c>
      <c r="AE235" s="92">
        <f t="shared" si="26"/>
        <v>0</v>
      </c>
      <c r="AF235" s="92">
        <f t="shared" si="27"/>
        <v>0</v>
      </c>
      <c r="AG235" s="92">
        <f t="shared" si="28"/>
        <v>0</v>
      </c>
      <c r="AH235" s="92">
        <f t="shared" si="29"/>
        <v>0</v>
      </c>
      <c r="AI235" s="92">
        <f t="shared" si="30"/>
        <v>0</v>
      </c>
      <c r="AJ235" s="92">
        <f t="shared" si="31"/>
        <v>0</v>
      </c>
      <c r="AK235" s="92">
        <f t="shared" si="32"/>
        <v>0</v>
      </c>
      <c r="AL235" s="92">
        <f t="shared" si="33"/>
        <v>0</v>
      </c>
      <c r="AM235" s="92">
        <f t="shared" si="34"/>
        <v>0</v>
      </c>
      <c r="AN235" s="96">
        <f t="shared" si="35"/>
        <v>-100628.86</v>
      </c>
      <c r="AO235" s="94">
        <f t="shared" si="36"/>
        <v>-101253.86</v>
      </c>
    </row>
    <row r="236" spans="3:41" hidden="1" x14ac:dyDescent="0.25">
      <c r="C236" s="69"/>
      <c r="D236" s="69"/>
      <c r="E236" s="70"/>
      <c r="F236" s="70"/>
      <c r="G236" s="72"/>
      <c r="H236" s="71"/>
      <c r="I236" s="68"/>
      <c r="J236" s="68"/>
      <c r="K236" s="68"/>
      <c r="L236" s="68"/>
      <c r="M236" s="68"/>
      <c r="N236" s="68"/>
      <c r="O236" s="68"/>
      <c r="P236" s="68"/>
      <c r="Q236" s="68"/>
      <c r="R236" s="68"/>
      <c r="S236" s="68"/>
      <c r="T236" s="68"/>
      <c r="U236" s="68"/>
      <c r="V236" s="68"/>
      <c r="W236" s="68"/>
      <c r="X236" s="68"/>
      <c r="Y236" s="68"/>
      <c r="AC236" s="93">
        <v>178</v>
      </c>
      <c r="AD236" s="95">
        <f t="shared" si="25"/>
        <v>625</v>
      </c>
      <c r="AE236" s="92">
        <f t="shared" si="26"/>
        <v>0</v>
      </c>
      <c r="AF236" s="92">
        <f t="shared" si="27"/>
        <v>0</v>
      </c>
      <c r="AG236" s="92">
        <f t="shared" si="28"/>
        <v>0</v>
      </c>
      <c r="AH236" s="92">
        <f t="shared" si="29"/>
        <v>0</v>
      </c>
      <c r="AI236" s="92">
        <f t="shared" si="30"/>
        <v>0</v>
      </c>
      <c r="AJ236" s="92">
        <f t="shared" si="31"/>
        <v>0</v>
      </c>
      <c r="AK236" s="92">
        <f t="shared" si="32"/>
        <v>0</v>
      </c>
      <c r="AL236" s="92">
        <f t="shared" si="33"/>
        <v>0</v>
      </c>
      <c r="AM236" s="92">
        <f t="shared" si="34"/>
        <v>0</v>
      </c>
      <c r="AN236" s="96">
        <f t="shared" si="35"/>
        <v>-101253.86</v>
      </c>
      <c r="AO236" s="94">
        <f t="shared" si="36"/>
        <v>-101878.86</v>
      </c>
    </row>
    <row r="237" spans="3:41" hidden="1" x14ac:dyDescent="0.25">
      <c r="C237" s="69"/>
      <c r="D237" s="69"/>
      <c r="E237" s="70"/>
      <c r="F237" s="70"/>
      <c r="G237" s="72"/>
      <c r="H237" s="71"/>
      <c r="I237" s="68"/>
      <c r="J237" s="68"/>
      <c r="K237" s="68"/>
      <c r="L237" s="68"/>
      <c r="M237" s="68"/>
      <c r="N237" s="68"/>
      <c r="O237" s="68"/>
      <c r="P237" s="68"/>
      <c r="Q237" s="68"/>
      <c r="R237" s="68"/>
      <c r="S237" s="68"/>
      <c r="T237" s="68"/>
      <c r="U237" s="68"/>
      <c r="V237" s="68"/>
      <c r="W237" s="68"/>
      <c r="X237" s="68"/>
      <c r="Y237" s="68"/>
      <c r="AC237" s="93">
        <v>179</v>
      </c>
      <c r="AD237" s="95">
        <f t="shared" si="25"/>
        <v>625</v>
      </c>
      <c r="AE237" s="92">
        <f t="shared" si="26"/>
        <v>0</v>
      </c>
      <c r="AF237" s="92">
        <f t="shared" si="27"/>
        <v>0</v>
      </c>
      <c r="AG237" s="92">
        <f t="shared" si="28"/>
        <v>0</v>
      </c>
      <c r="AH237" s="92">
        <f t="shared" si="29"/>
        <v>0</v>
      </c>
      <c r="AI237" s="92">
        <f t="shared" si="30"/>
        <v>0</v>
      </c>
      <c r="AJ237" s="92">
        <f t="shared" si="31"/>
        <v>0</v>
      </c>
      <c r="AK237" s="92">
        <f t="shared" si="32"/>
        <v>0</v>
      </c>
      <c r="AL237" s="92">
        <f t="shared" si="33"/>
        <v>0</v>
      </c>
      <c r="AM237" s="92">
        <f t="shared" si="34"/>
        <v>0</v>
      </c>
      <c r="AN237" s="96">
        <f t="shared" si="35"/>
        <v>-101878.86</v>
      </c>
      <c r="AO237" s="94">
        <f t="shared" si="36"/>
        <v>-102503.86</v>
      </c>
    </row>
    <row r="238" spans="3:41" hidden="1" x14ac:dyDescent="0.25">
      <c r="C238" s="69"/>
      <c r="D238" s="69"/>
      <c r="E238" s="70"/>
      <c r="F238" s="70"/>
      <c r="G238" s="72"/>
      <c r="H238" s="71"/>
      <c r="I238" s="68"/>
      <c r="J238" s="68"/>
      <c r="K238" s="68"/>
      <c r="L238" s="68"/>
      <c r="M238" s="68"/>
      <c r="N238" s="68"/>
      <c r="O238" s="68"/>
      <c r="P238" s="68"/>
      <c r="Q238" s="68"/>
      <c r="R238" s="68"/>
      <c r="S238" s="68"/>
      <c r="T238" s="68"/>
      <c r="U238" s="68"/>
      <c r="V238" s="68"/>
      <c r="W238" s="68"/>
      <c r="X238" s="68"/>
      <c r="Y238" s="68"/>
      <c r="AC238" s="93">
        <v>180</v>
      </c>
      <c r="AD238" s="95">
        <f t="shared" si="25"/>
        <v>625</v>
      </c>
      <c r="AE238" s="92">
        <f t="shared" si="26"/>
        <v>0</v>
      </c>
      <c r="AF238" s="92">
        <f t="shared" si="27"/>
        <v>0</v>
      </c>
      <c r="AG238" s="92">
        <f t="shared" si="28"/>
        <v>0</v>
      </c>
      <c r="AH238" s="92">
        <f t="shared" si="29"/>
        <v>0</v>
      </c>
      <c r="AI238" s="92">
        <f t="shared" si="30"/>
        <v>0</v>
      </c>
      <c r="AJ238" s="92">
        <f t="shared" si="31"/>
        <v>0</v>
      </c>
      <c r="AK238" s="92">
        <f t="shared" si="32"/>
        <v>0</v>
      </c>
      <c r="AL238" s="92">
        <f t="shared" si="33"/>
        <v>0</v>
      </c>
      <c r="AM238" s="92">
        <f t="shared" si="34"/>
        <v>0</v>
      </c>
      <c r="AN238" s="96">
        <f t="shared" si="35"/>
        <v>-102503.86</v>
      </c>
      <c r="AO238" s="94">
        <f t="shared" si="36"/>
        <v>-103128.86</v>
      </c>
    </row>
    <row r="239" spans="3:41" hidden="1" x14ac:dyDescent="0.25">
      <c r="C239" s="69"/>
      <c r="D239" s="69"/>
      <c r="E239" s="70"/>
      <c r="F239" s="70"/>
      <c r="G239" s="72"/>
      <c r="H239" s="71"/>
      <c r="I239" s="68"/>
      <c r="J239" s="68"/>
      <c r="K239" s="68"/>
      <c r="L239" s="68"/>
      <c r="M239" s="68"/>
      <c r="N239" s="68"/>
      <c r="O239" s="68"/>
      <c r="P239" s="68"/>
      <c r="Q239" s="68"/>
      <c r="R239" s="68"/>
      <c r="S239" s="68"/>
      <c r="T239" s="68"/>
      <c r="U239" s="68"/>
      <c r="V239" s="68"/>
      <c r="W239" s="68"/>
      <c r="X239" s="68"/>
      <c r="Y239" s="68"/>
      <c r="AC239" s="93">
        <v>181</v>
      </c>
      <c r="AD239" s="95">
        <f t="shared" si="25"/>
        <v>625</v>
      </c>
      <c r="AE239" s="92">
        <f t="shared" si="26"/>
        <v>0</v>
      </c>
      <c r="AF239" s="92">
        <f t="shared" si="27"/>
        <v>0</v>
      </c>
      <c r="AG239" s="92">
        <f t="shared" si="28"/>
        <v>0</v>
      </c>
      <c r="AH239" s="92">
        <f t="shared" si="29"/>
        <v>0</v>
      </c>
      <c r="AI239" s="92">
        <f t="shared" si="30"/>
        <v>0</v>
      </c>
      <c r="AJ239" s="92">
        <f t="shared" si="31"/>
        <v>0</v>
      </c>
      <c r="AK239" s="92">
        <f t="shared" si="32"/>
        <v>0</v>
      </c>
      <c r="AL239" s="92">
        <f t="shared" si="33"/>
        <v>0</v>
      </c>
      <c r="AM239" s="92">
        <f t="shared" si="34"/>
        <v>0</v>
      </c>
      <c r="AN239" s="96">
        <f t="shared" si="35"/>
        <v>-103128.86</v>
      </c>
      <c r="AO239" s="94">
        <f t="shared" si="36"/>
        <v>-103753.86</v>
      </c>
    </row>
    <row r="240" spans="3:41" hidden="1" x14ac:dyDescent="0.25">
      <c r="C240" s="69"/>
      <c r="D240" s="69"/>
      <c r="E240" s="70"/>
      <c r="F240" s="70"/>
      <c r="G240" s="72"/>
      <c r="H240" s="71"/>
      <c r="I240" s="68"/>
      <c r="J240" s="68"/>
      <c r="K240" s="68"/>
      <c r="L240" s="68"/>
      <c r="M240" s="68"/>
      <c r="N240" s="68"/>
      <c r="O240" s="68"/>
      <c r="P240" s="68"/>
      <c r="Q240" s="68"/>
      <c r="R240" s="68"/>
      <c r="S240" s="68"/>
      <c r="T240" s="68"/>
      <c r="U240" s="68"/>
      <c r="V240" s="68"/>
      <c r="W240" s="68"/>
      <c r="X240" s="68"/>
      <c r="Y240" s="68"/>
      <c r="AC240" s="93">
        <v>182</v>
      </c>
      <c r="AD240" s="95">
        <f t="shared" si="25"/>
        <v>625</v>
      </c>
      <c r="AE240" s="92">
        <f t="shared" si="26"/>
        <v>0</v>
      </c>
      <c r="AF240" s="92">
        <f t="shared" si="27"/>
        <v>0</v>
      </c>
      <c r="AG240" s="92">
        <f t="shared" si="28"/>
        <v>0</v>
      </c>
      <c r="AH240" s="92">
        <f t="shared" si="29"/>
        <v>0</v>
      </c>
      <c r="AI240" s="92">
        <f t="shared" si="30"/>
        <v>0</v>
      </c>
      <c r="AJ240" s="92">
        <f t="shared" si="31"/>
        <v>0</v>
      </c>
      <c r="AK240" s="92">
        <f t="shared" si="32"/>
        <v>0</v>
      </c>
      <c r="AL240" s="92">
        <f t="shared" si="33"/>
        <v>0</v>
      </c>
      <c r="AM240" s="92">
        <f t="shared" si="34"/>
        <v>0</v>
      </c>
      <c r="AN240" s="96">
        <f t="shared" si="35"/>
        <v>-103753.86</v>
      </c>
      <c r="AO240" s="94">
        <f t="shared" si="36"/>
        <v>-104378.86</v>
      </c>
    </row>
    <row r="241" spans="3:41" hidden="1" x14ac:dyDescent="0.25">
      <c r="C241" s="69"/>
      <c r="D241" s="69"/>
      <c r="E241" s="70"/>
      <c r="F241" s="70"/>
      <c r="G241" s="72"/>
      <c r="H241" s="71"/>
      <c r="I241" s="68"/>
      <c r="J241" s="68"/>
      <c r="K241" s="68"/>
      <c r="L241" s="68"/>
      <c r="M241" s="68"/>
      <c r="N241" s="68"/>
      <c r="O241" s="68"/>
      <c r="P241" s="68"/>
      <c r="Q241" s="68"/>
      <c r="R241" s="68"/>
      <c r="S241" s="68"/>
      <c r="T241" s="68"/>
      <c r="U241" s="68"/>
      <c r="V241" s="68"/>
      <c r="W241" s="68"/>
      <c r="X241" s="68"/>
      <c r="Y241" s="68"/>
      <c r="AC241" s="93">
        <v>183</v>
      </c>
      <c r="AD241" s="95">
        <f t="shared" si="25"/>
        <v>625</v>
      </c>
      <c r="AE241" s="92">
        <f t="shared" si="26"/>
        <v>0</v>
      </c>
      <c r="AF241" s="92">
        <f t="shared" si="27"/>
        <v>0</v>
      </c>
      <c r="AG241" s="92">
        <f t="shared" si="28"/>
        <v>0</v>
      </c>
      <c r="AH241" s="92">
        <f t="shared" si="29"/>
        <v>0</v>
      </c>
      <c r="AI241" s="92">
        <f t="shared" si="30"/>
        <v>0</v>
      </c>
      <c r="AJ241" s="92">
        <f t="shared" si="31"/>
        <v>0</v>
      </c>
      <c r="AK241" s="92">
        <f t="shared" si="32"/>
        <v>0</v>
      </c>
      <c r="AL241" s="92">
        <f t="shared" si="33"/>
        <v>0</v>
      </c>
      <c r="AM241" s="92">
        <f t="shared" si="34"/>
        <v>0</v>
      </c>
      <c r="AN241" s="96">
        <f t="shared" si="35"/>
        <v>-104378.86</v>
      </c>
      <c r="AO241" s="94">
        <f t="shared" si="36"/>
        <v>-105003.86</v>
      </c>
    </row>
    <row r="242" spans="3:41" hidden="1" x14ac:dyDescent="0.25">
      <c r="C242" s="69"/>
      <c r="D242" s="69"/>
      <c r="E242" s="70"/>
      <c r="F242" s="70"/>
      <c r="G242" s="72"/>
      <c r="H242" s="71"/>
      <c r="I242" s="68"/>
      <c r="J242" s="68"/>
      <c r="K242" s="68"/>
      <c r="L242" s="68"/>
      <c r="M242" s="68"/>
      <c r="N242" s="68"/>
      <c r="O242" s="68"/>
      <c r="P242" s="68"/>
      <c r="Q242" s="68"/>
      <c r="R242" s="68"/>
      <c r="S242" s="68"/>
      <c r="T242" s="68"/>
      <c r="U242" s="68"/>
      <c r="V242" s="68"/>
      <c r="W242" s="68"/>
      <c r="X242" s="68"/>
      <c r="Y242" s="68"/>
      <c r="AC242" s="93">
        <v>184</v>
      </c>
      <c r="AD242" s="95">
        <f t="shared" si="25"/>
        <v>625</v>
      </c>
      <c r="AE242" s="92">
        <f t="shared" si="26"/>
        <v>0</v>
      </c>
      <c r="AF242" s="92">
        <f t="shared" si="27"/>
        <v>0</v>
      </c>
      <c r="AG242" s="92">
        <f t="shared" si="28"/>
        <v>0</v>
      </c>
      <c r="AH242" s="92">
        <f t="shared" si="29"/>
        <v>0</v>
      </c>
      <c r="AI242" s="92">
        <f t="shared" si="30"/>
        <v>0</v>
      </c>
      <c r="AJ242" s="92">
        <f t="shared" si="31"/>
        <v>0</v>
      </c>
      <c r="AK242" s="92">
        <f t="shared" si="32"/>
        <v>0</v>
      </c>
      <c r="AL242" s="92">
        <f t="shared" si="33"/>
        <v>0</v>
      </c>
      <c r="AM242" s="92">
        <f t="shared" si="34"/>
        <v>0</v>
      </c>
      <c r="AN242" s="96">
        <f t="shared" si="35"/>
        <v>-105003.86</v>
      </c>
      <c r="AO242" s="94">
        <f t="shared" si="36"/>
        <v>-105628.86</v>
      </c>
    </row>
    <row r="243" spans="3:41" hidden="1" x14ac:dyDescent="0.25">
      <c r="C243" s="69"/>
      <c r="D243" s="69"/>
      <c r="E243" s="70"/>
      <c r="F243" s="70"/>
      <c r="G243" s="72"/>
      <c r="H243" s="71"/>
      <c r="I243" s="68"/>
      <c r="J243" s="68"/>
      <c r="K243" s="68"/>
      <c r="L243" s="68"/>
      <c r="M243" s="68"/>
      <c r="N243" s="68"/>
      <c r="O243" s="68"/>
      <c r="P243" s="68"/>
      <c r="Q243" s="68"/>
      <c r="R243" s="68"/>
      <c r="S243" s="68"/>
      <c r="T243" s="68"/>
      <c r="U243" s="68"/>
      <c r="V243" s="68"/>
      <c r="W243" s="68"/>
      <c r="X243" s="68"/>
      <c r="Y243" s="68"/>
      <c r="AC243" s="93">
        <v>185</v>
      </c>
      <c r="AD243" s="95">
        <f t="shared" si="25"/>
        <v>625</v>
      </c>
      <c r="AE243" s="92">
        <f t="shared" si="26"/>
        <v>0</v>
      </c>
      <c r="AF243" s="92">
        <f t="shared" si="27"/>
        <v>0</v>
      </c>
      <c r="AG243" s="92">
        <f t="shared" si="28"/>
        <v>0</v>
      </c>
      <c r="AH243" s="92">
        <f t="shared" si="29"/>
        <v>0</v>
      </c>
      <c r="AI243" s="92">
        <f t="shared" si="30"/>
        <v>0</v>
      </c>
      <c r="AJ243" s="92">
        <f t="shared" si="31"/>
        <v>0</v>
      </c>
      <c r="AK243" s="92">
        <f t="shared" si="32"/>
        <v>0</v>
      </c>
      <c r="AL243" s="92">
        <f t="shared" si="33"/>
        <v>0</v>
      </c>
      <c r="AM243" s="92">
        <f t="shared" si="34"/>
        <v>0</v>
      </c>
      <c r="AN243" s="96">
        <f t="shared" si="35"/>
        <v>-105628.86</v>
      </c>
      <c r="AO243" s="94">
        <f t="shared" si="36"/>
        <v>-106253.86</v>
      </c>
    </row>
    <row r="244" spans="3:41" hidden="1" x14ac:dyDescent="0.25">
      <c r="C244" s="69"/>
      <c r="D244" s="69"/>
      <c r="E244" s="70"/>
      <c r="F244" s="70"/>
      <c r="G244" s="72"/>
      <c r="H244" s="71"/>
      <c r="I244" s="68"/>
      <c r="J244" s="68"/>
      <c r="K244" s="68"/>
      <c r="L244" s="68"/>
      <c r="M244" s="68"/>
      <c r="N244" s="68"/>
      <c r="O244" s="68"/>
      <c r="P244" s="68"/>
      <c r="Q244" s="68"/>
      <c r="R244" s="68"/>
      <c r="S244" s="68"/>
      <c r="T244" s="68"/>
      <c r="U244" s="68"/>
      <c r="V244" s="68"/>
      <c r="W244" s="68"/>
      <c r="X244" s="68"/>
      <c r="Y244" s="68"/>
      <c r="AC244" s="93">
        <v>186</v>
      </c>
      <c r="AD244" s="95">
        <f t="shared" si="25"/>
        <v>625</v>
      </c>
      <c r="AE244" s="92">
        <f t="shared" si="26"/>
        <v>0</v>
      </c>
      <c r="AF244" s="92">
        <f t="shared" si="27"/>
        <v>0</v>
      </c>
      <c r="AG244" s="92">
        <f t="shared" si="28"/>
        <v>0</v>
      </c>
      <c r="AH244" s="92">
        <f t="shared" si="29"/>
        <v>0</v>
      </c>
      <c r="AI244" s="92">
        <f t="shared" si="30"/>
        <v>0</v>
      </c>
      <c r="AJ244" s="92">
        <f t="shared" si="31"/>
        <v>0</v>
      </c>
      <c r="AK244" s="92">
        <f t="shared" si="32"/>
        <v>0</v>
      </c>
      <c r="AL244" s="92">
        <f t="shared" si="33"/>
        <v>0</v>
      </c>
      <c r="AM244" s="92">
        <f t="shared" si="34"/>
        <v>0</v>
      </c>
      <c r="AN244" s="96">
        <f t="shared" si="35"/>
        <v>-106253.86</v>
      </c>
      <c r="AO244" s="94">
        <f t="shared" si="36"/>
        <v>-106878.86</v>
      </c>
    </row>
    <row r="245" spans="3:41" hidden="1" x14ac:dyDescent="0.25">
      <c r="C245" s="69"/>
      <c r="D245" s="69"/>
      <c r="E245" s="70"/>
      <c r="F245" s="70"/>
      <c r="G245" s="72"/>
      <c r="H245" s="71"/>
      <c r="I245" s="68"/>
      <c r="J245" s="68"/>
      <c r="K245" s="68"/>
      <c r="L245" s="68"/>
      <c r="M245" s="68"/>
      <c r="N245" s="68"/>
      <c r="O245" s="68"/>
      <c r="P245" s="68"/>
      <c r="Q245" s="68"/>
      <c r="R245" s="68"/>
      <c r="S245" s="68"/>
      <c r="T245" s="68"/>
      <c r="U245" s="68"/>
      <c r="V245" s="68"/>
      <c r="W245" s="68"/>
      <c r="X245" s="68"/>
      <c r="Y245" s="68"/>
      <c r="AC245" s="93">
        <v>187</v>
      </c>
      <c r="AD245" s="95">
        <f t="shared" si="25"/>
        <v>625</v>
      </c>
      <c r="AE245" s="92">
        <f t="shared" si="26"/>
        <v>0</v>
      </c>
      <c r="AF245" s="92">
        <f t="shared" si="27"/>
        <v>0</v>
      </c>
      <c r="AG245" s="92">
        <f t="shared" si="28"/>
        <v>0</v>
      </c>
      <c r="AH245" s="92">
        <f t="shared" si="29"/>
        <v>0</v>
      </c>
      <c r="AI245" s="92">
        <f t="shared" si="30"/>
        <v>0</v>
      </c>
      <c r="AJ245" s="92">
        <f t="shared" si="31"/>
        <v>0</v>
      </c>
      <c r="AK245" s="92">
        <f t="shared" si="32"/>
        <v>0</v>
      </c>
      <c r="AL245" s="92">
        <f t="shared" si="33"/>
        <v>0</v>
      </c>
      <c r="AM245" s="92">
        <f t="shared" si="34"/>
        <v>0</v>
      </c>
      <c r="AN245" s="96">
        <f t="shared" si="35"/>
        <v>-106878.86</v>
      </c>
      <c r="AO245" s="94">
        <f t="shared" si="36"/>
        <v>-107503.86</v>
      </c>
    </row>
    <row r="246" spans="3:41" hidden="1" x14ac:dyDescent="0.25">
      <c r="C246" s="69"/>
      <c r="D246" s="69"/>
      <c r="E246" s="70"/>
      <c r="F246" s="70"/>
      <c r="G246" s="72"/>
      <c r="H246" s="71"/>
      <c r="I246" s="68"/>
      <c r="J246" s="68"/>
      <c r="K246" s="68"/>
      <c r="L246" s="68"/>
      <c r="M246" s="68"/>
      <c r="N246" s="68"/>
      <c r="O246" s="68"/>
      <c r="P246" s="68"/>
      <c r="Q246" s="68"/>
      <c r="R246" s="68"/>
      <c r="S246" s="68"/>
      <c r="T246" s="68"/>
      <c r="U246" s="68"/>
      <c r="V246" s="68"/>
      <c r="W246" s="68"/>
      <c r="X246" s="68"/>
      <c r="Y246" s="68"/>
      <c r="AC246" s="93">
        <v>188</v>
      </c>
      <c r="AD246" s="95">
        <f t="shared" si="25"/>
        <v>625</v>
      </c>
      <c r="AE246" s="92">
        <f t="shared" si="26"/>
        <v>0</v>
      </c>
      <c r="AF246" s="92">
        <f t="shared" si="27"/>
        <v>0</v>
      </c>
      <c r="AG246" s="92">
        <f t="shared" si="28"/>
        <v>0</v>
      </c>
      <c r="AH246" s="92">
        <f t="shared" si="29"/>
        <v>0</v>
      </c>
      <c r="AI246" s="92">
        <f t="shared" si="30"/>
        <v>0</v>
      </c>
      <c r="AJ246" s="92">
        <f t="shared" si="31"/>
        <v>0</v>
      </c>
      <c r="AK246" s="92">
        <f t="shared" si="32"/>
        <v>0</v>
      </c>
      <c r="AL246" s="92">
        <f t="shared" si="33"/>
        <v>0</v>
      </c>
      <c r="AM246" s="92">
        <f t="shared" si="34"/>
        <v>0</v>
      </c>
      <c r="AN246" s="96">
        <f t="shared" si="35"/>
        <v>-107503.86</v>
      </c>
      <c r="AO246" s="94">
        <f t="shared" si="36"/>
        <v>-108128.86</v>
      </c>
    </row>
    <row r="247" spans="3:41" hidden="1" x14ac:dyDescent="0.25">
      <c r="C247" s="69"/>
      <c r="D247" s="69"/>
      <c r="E247" s="70"/>
      <c r="F247" s="70"/>
      <c r="G247" s="72"/>
      <c r="H247" s="71"/>
      <c r="I247" s="68"/>
      <c r="J247" s="68"/>
      <c r="K247" s="68"/>
      <c r="L247" s="68"/>
      <c r="M247" s="68"/>
      <c r="N247" s="68"/>
      <c r="O247" s="68"/>
      <c r="P247" s="68"/>
      <c r="Q247" s="68"/>
      <c r="R247" s="68"/>
      <c r="S247" s="68"/>
      <c r="T247" s="68"/>
      <c r="U247" s="68"/>
      <c r="V247" s="68"/>
      <c r="W247" s="68"/>
      <c r="X247" s="68"/>
      <c r="Y247" s="68"/>
      <c r="AC247" s="93">
        <v>189</v>
      </c>
      <c r="AD247" s="95">
        <f t="shared" si="25"/>
        <v>625</v>
      </c>
      <c r="AE247" s="92">
        <f t="shared" si="26"/>
        <v>0</v>
      </c>
      <c r="AF247" s="92">
        <f t="shared" si="27"/>
        <v>0</v>
      </c>
      <c r="AG247" s="92">
        <f t="shared" si="28"/>
        <v>0</v>
      </c>
      <c r="AH247" s="92">
        <f t="shared" si="29"/>
        <v>0</v>
      </c>
      <c r="AI247" s="92">
        <f t="shared" si="30"/>
        <v>0</v>
      </c>
      <c r="AJ247" s="92">
        <f t="shared" si="31"/>
        <v>0</v>
      </c>
      <c r="AK247" s="92">
        <f t="shared" si="32"/>
        <v>0</v>
      </c>
      <c r="AL247" s="92">
        <f t="shared" si="33"/>
        <v>0</v>
      </c>
      <c r="AM247" s="92">
        <f t="shared" si="34"/>
        <v>0</v>
      </c>
      <c r="AN247" s="96">
        <f t="shared" si="35"/>
        <v>-108128.86</v>
      </c>
      <c r="AO247" s="94">
        <f t="shared" si="36"/>
        <v>-108753.86</v>
      </c>
    </row>
    <row r="248" spans="3:41" hidden="1" x14ac:dyDescent="0.25">
      <c r="C248" s="69"/>
      <c r="D248" s="69"/>
      <c r="E248" s="70"/>
      <c r="F248" s="70"/>
      <c r="G248" s="72"/>
      <c r="H248" s="71"/>
      <c r="I248" s="68"/>
      <c r="J248" s="68"/>
      <c r="K248" s="68"/>
      <c r="L248" s="68"/>
      <c r="M248" s="68"/>
      <c r="N248" s="68"/>
      <c r="O248" s="68"/>
      <c r="P248" s="68"/>
      <c r="Q248" s="68"/>
      <c r="R248" s="68"/>
      <c r="S248" s="68"/>
      <c r="T248" s="68"/>
      <c r="U248" s="68"/>
      <c r="V248" s="68"/>
      <c r="W248" s="68"/>
      <c r="X248" s="68"/>
      <c r="Y248" s="68"/>
      <c r="AC248" s="93">
        <v>190</v>
      </c>
      <c r="AD248" s="95">
        <f t="shared" si="25"/>
        <v>625</v>
      </c>
      <c r="AE248" s="92">
        <f t="shared" si="26"/>
        <v>0</v>
      </c>
      <c r="AF248" s="92">
        <f t="shared" si="27"/>
        <v>0</v>
      </c>
      <c r="AG248" s="92">
        <f t="shared" si="28"/>
        <v>0</v>
      </c>
      <c r="AH248" s="92">
        <f t="shared" si="29"/>
        <v>0</v>
      </c>
      <c r="AI248" s="92">
        <f t="shared" si="30"/>
        <v>0</v>
      </c>
      <c r="AJ248" s="92">
        <f t="shared" si="31"/>
        <v>0</v>
      </c>
      <c r="AK248" s="92">
        <f t="shared" si="32"/>
        <v>0</v>
      </c>
      <c r="AL248" s="92">
        <f t="shared" si="33"/>
        <v>0</v>
      </c>
      <c r="AM248" s="92">
        <f t="shared" si="34"/>
        <v>0</v>
      </c>
      <c r="AN248" s="96">
        <f t="shared" si="35"/>
        <v>-108753.86</v>
      </c>
      <c r="AO248" s="94">
        <f t="shared" si="36"/>
        <v>-109378.86</v>
      </c>
    </row>
    <row r="249" spans="3:41" hidden="1" x14ac:dyDescent="0.25">
      <c r="C249" s="69"/>
      <c r="D249" s="69"/>
      <c r="E249" s="70"/>
      <c r="F249" s="70"/>
      <c r="G249" s="72"/>
      <c r="H249" s="71"/>
      <c r="I249" s="68"/>
      <c r="J249" s="68"/>
      <c r="K249" s="68"/>
      <c r="L249" s="68"/>
      <c r="M249" s="68"/>
      <c r="N249" s="68"/>
      <c r="O249" s="68"/>
      <c r="P249" s="68"/>
      <c r="Q249" s="68"/>
      <c r="R249" s="68"/>
      <c r="S249" s="68"/>
      <c r="T249" s="68"/>
      <c r="U249" s="68"/>
      <c r="V249" s="68"/>
      <c r="W249" s="68"/>
      <c r="X249" s="68"/>
      <c r="Y249" s="68"/>
      <c r="AC249" s="93">
        <v>191</v>
      </c>
      <c r="AD249" s="95">
        <f t="shared" si="25"/>
        <v>625</v>
      </c>
      <c r="AE249" s="92">
        <f t="shared" si="26"/>
        <v>0</v>
      </c>
      <c r="AF249" s="92">
        <f t="shared" si="27"/>
        <v>0</v>
      </c>
      <c r="AG249" s="92">
        <f t="shared" si="28"/>
        <v>0</v>
      </c>
      <c r="AH249" s="92">
        <f t="shared" si="29"/>
        <v>0</v>
      </c>
      <c r="AI249" s="92">
        <f t="shared" si="30"/>
        <v>0</v>
      </c>
      <c r="AJ249" s="92">
        <f t="shared" si="31"/>
        <v>0</v>
      </c>
      <c r="AK249" s="92">
        <f t="shared" si="32"/>
        <v>0</v>
      </c>
      <c r="AL249" s="92">
        <f t="shared" si="33"/>
        <v>0</v>
      </c>
      <c r="AM249" s="92">
        <f t="shared" si="34"/>
        <v>0</v>
      </c>
      <c r="AN249" s="96">
        <f t="shared" si="35"/>
        <v>-109378.86</v>
      </c>
      <c r="AO249" s="94">
        <f t="shared" si="36"/>
        <v>-110003.86</v>
      </c>
    </row>
    <row r="250" spans="3:41" hidden="1" x14ac:dyDescent="0.25">
      <c r="C250" s="69"/>
      <c r="D250" s="69"/>
      <c r="E250" s="70"/>
      <c r="F250" s="70"/>
      <c r="G250" s="72"/>
      <c r="H250" s="71"/>
      <c r="I250" s="68"/>
      <c r="J250" s="68"/>
      <c r="K250" s="68"/>
      <c r="L250" s="68"/>
      <c r="M250" s="68"/>
      <c r="N250" s="68"/>
      <c r="O250" s="68"/>
      <c r="P250" s="68"/>
      <c r="Q250" s="68"/>
      <c r="R250" s="68"/>
      <c r="S250" s="68"/>
      <c r="T250" s="68"/>
      <c r="U250" s="68"/>
      <c r="V250" s="68"/>
      <c r="W250" s="68"/>
      <c r="X250" s="68"/>
      <c r="Y250" s="68"/>
      <c r="AC250" s="93">
        <v>192</v>
      </c>
      <c r="AD250" s="95">
        <f t="shared" si="25"/>
        <v>625</v>
      </c>
      <c r="AE250" s="92">
        <f t="shared" si="26"/>
        <v>0</v>
      </c>
      <c r="AF250" s="92">
        <f t="shared" si="27"/>
        <v>0</v>
      </c>
      <c r="AG250" s="92">
        <f t="shared" si="28"/>
        <v>0</v>
      </c>
      <c r="AH250" s="92">
        <f t="shared" si="29"/>
        <v>0</v>
      </c>
      <c r="AI250" s="92">
        <f t="shared" si="30"/>
        <v>0</v>
      </c>
      <c r="AJ250" s="92">
        <f t="shared" si="31"/>
        <v>0</v>
      </c>
      <c r="AK250" s="92">
        <f t="shared" si="32"/>
        <v>0</v>
      </c>
      <c r="AL250" s="92">
        <f t="shared" si="33"/>
        <v>0</v>
      </c>
      <c r="AM250" s="92">
        <f t="shared" si="34"/>
        <v>0</v>
      </c>
      <c r="AN250" s="96">
        <f t="shared" si="35"/>
        <v>-110003.86</v>
      </c>
      <c r="AO250" s="94">
        <f t="shared" si="36"/>
        <v>-110628.86</v>
      </c>
    </row>
    <row r="251" spans="3:41" hidden="1" x14ac:dyDescent="0.25">
      <c r="C251" s="69"/>
      <c r="D251" s="69"/>
      <c r="E251" s="70"/>
      <c r="F251" s="70"/>
      <c r="G251" s="72"/>
      <c r="H251" s="71"/>
      <c r="I251" s="68"/>
      <c r="J251" s="68"/>
      <c r="K251" s="68"/>
      <c r="L251" s="68"/>
      <c r="M251" s="68"/>
      <c r="N251" s="68"/>
      <c r="O251" s="68"/>
      <c r="P251" s="68"/>
      <c r="Q251" s="68"/>
      <c r="R251" s="68"/>
      <c r="S251" s="68"/>
      <c r="T251" s="68"/>
      <c r="U251" s="68"/>
      <c r="V251" s="68"/>
      <c r="W251" s="68"/>
      <c r="X251" s="68"/>
      <c r="Y251" s="68"/>
      <c r="AC251" s="93">
        <v>193</v>
      </c>
      <c r="AD251" s="95">
        <f t="shared" si="25"/>
        <v>625</v>
      </c>
      <c r="AE251" s="92">
        <f t="shared" si="26"/>
        <v>0</v>
      </c>
      <c r="AF251" s="92">
        <f t="shared" si="27"/>
        <v>0</v>
      </c>
      <c r="AG251" s="92">
        <f t="shared" si="28"/>
        <v>0</v>
      </c>
      <c r="AH251" s="92">
        <f t="shared" si="29"/>
        <v>0</v>
      </c>
      <c r="AI251" s="92">
        <f t="shared" si="30"/>
        <v>0</v>
      </c>
      <c r="AJ251" s="92">
        <f t="shared" si="31"/>
        <v>0</v>
      </c>
      <c r="AK251" s="92">
        <f t="shared" si="32"/>
        <v>0</v>
      </c>
      <c r="AL251" s="92">
        <f t="shared" si="33"/>
        <v>0</v>
      </c>
      <c r="AM251" s="92">
        <f t="shared" si="34"/>
        <v>0</v>
      </c>
      <c r="AN251" s="96">
        <f t="shared" si="35"/>
        <v>-110628.86</v>
      </c>
      <c r="AO251" s="94">
        <f t="shared" si="36"/>
        <v>-111253.86</v>
      </c>
    </row>
    <row r="252" spans="3:41" hidden="1" x14ac:dyDescent="0.25">
      <c r="C252" s="69"/>
      <c r="D252" s="69"/>
      <c r="E252" s="70"/>
      <c r="F252" s="70"/>
      <c r="G252" s="72"/>
      <c r="H252" s="71"/>
      <c r="I252" s="68"/>
      <c r="J252" s="68"/>
      <c r="K252" s="68"/>
      <c r="L252" s="68"/>
      <c r="M252" s="68"/>
      <c r="N252" s="68"/>
      <c r="O252" s="68"/>
      <c r="P252" s="68"/>
      <c r="Q252" s="68"/>
      <c r="R252" s="68"/>
      <c r="S252" s="68"/>
      <c r="T252" s="68"/>
      <c r="U252" s="68"/>
      <c r="V252" s="68"/>
      <c r="W252" s="68"/>
      <c r="X252" s="68"/>
      <c r="Y252" s="68"/>
      <c r="AC252" s="93">
        <v>194</v>
      </c>
      <c r="AD252" s="95">
        <f t="shared" ref="AD252:AD315" si="37">$F$13/4</f>
        <v>625</v>
      </c>
      <c r="AE252" s="92">
        <f t="shared" ref="AE252:AE315" si="38">IF($E$19&gt;=$AC252,$F$19,0)</f>
        <v>0</v>
      </c>
      <c r="AF252" s="92">
        <f t="shared" ref="AF252:AF315" si="39">IF($E$20&gt;=$AC252,$F$20,0)</f>
        <v>0</v>
      </c>
      <c r="AG252" s="92">
        <f t="shared" ref="AG252:AG315" si="40">IF($E$21&gt;=$AC252,$F$21,0)</f>
        <v>0</v>
      </c>
      <c r="AH252" s="92">
        <f t="shared" ref="AH252:AH315" si="41">IF($E$22&gt;=$AC252,$F$22,0)</f>
        <v>0</v>
      </c>
      <c r="AI252" s="92">
        <f t="shared" ref="AI252:AI315" si="42">IF($E$23&gt;=$AC252,$F$23,0)</f>
        <v>0</v>
      </c>
      <c r="AJ252" s="92">
        <f t="shared" ref="AJ252:AJ315" si="43">IF($E$24&gt;=$AC252,$F$24,0)</f>
        <v>0</v>
      </c>
      <c r="AK252" s="92">
        <f t="shared" ref="AK252:AK315" si="44">IF($E$31&gt;=$AC252,$F$31,0)</f>
        <v>0</v>
      </c>
      <c r="AL252" s="92">
        <f t="shared" ref="AL252:AL315" si="45">IF($E$32&gt;=$AC252,$F$32,0)</f>
        <v>0</v>
      </c>
      <c r="AM252" s="92">
        <f t="shared" ref="AM252:AM315" si="46">IF(AC252&gt;$D$33+$E$33,0,IF(AC252&lt;$D$33,0,$F$33))/4</f>
        <v>0</v>
      </c>
      <c r="AN252" s="96">
        <f t="shared" si="35"/>
        <v>-111253.86</v>
      </c>
      <c r="AO252" s="94">
        <f t="shared" si="36"/>
        <v>-111878.86</v>
      </c>
    </row>
    <row r="253" spans="3:41" hidden="1" x14ac:dyDescent="0.25">
      <c r="C253" s="69"/>
      <c r="D253" s="69"/>
      <c r="E253" s="70"/>
      <c r="F253" s="70"/>
      <c r="G253" s="72"/>
      <c r="H253" s="71"/>
      <c r="I253" s="68"/>
      <c r="J253" s="68"/>
      <c r="K253" s="68"/>
      <c r="L253" s="68"/>
      <c r="M253" s="68"/>
      <c r="N253" s="68"/>
      <c r="O253" s="68"/>
      <c r="P253" s="68"/>
      <c r="Q253" s="68"/>
      <c r="R253" s="68"/>
      <c r="S253" s="68"/>
      <c r="T253" s="68"/>
      <c r="U253" s="68"/>
      <c r="V253" s="68"/>
      <c r="W253" s="68"/>
      <c r="X253" s="68"/>
      <c r="Y253" s="68"/>
      <c r="AC253" s="93">
        <v>195</v>
      </c>
      <c r="AD253" s="95">
        <f t="shared" si="37"/>
        <v>625</v>
      </c>
      <c r="AE253" s="92">
        <f t="shared" si="38"/>
        <v>0</v>
      </c>
      <c r="AF253" s="92">
        <f t="shared" si="39"/>
        <v>0</v>
      </c>
      <c r="AG253" s="92">
        <f t="shared" si="40"/>
        <v>0</v>
      </c>
      <c r="AH253" s="92">
        <f t="shared" si="41"/>
        <v>0</v>
      </c>
      <c r="AI253" s="92">
        <f t="shared" si="42"/>
        <v>0</v>
      </c>
      <c r="AJ253" s="92">
        <f t="shared" si="43"/>
        <v>0</v>
      </c>
      <c r="AK253" s="92">
        <f t="shared" si="44"/>
        <v>0</v>
      </c>
      <c r="AL253" s="92">
        <f t="shared" si="45"/>
        <v>0</v>
      </c>
      <c r="AM253" s="92">
        <f t="shared" si="46"/>
        <v>0</v>
      </c>
      <c r="AN253" s="96">
        <f t="shared" ref="AN253:AN316" si="47">AO252</f>
        <v>-111878.86</v>
      </c>
      <c r="AO253" s="94">
        <f t="shared" ref="AO253:AO316" si="48">AN253+SUM(AE253:AM253)-AD253</f>
        <v>-112503.86</v>
      </c>
    </row>
    <row r="254" spans="3:41" hidden="1" x14ac:dyDescent="0.25">
      <c r="C254" s="69"/>
      <c r="D254" s="69"/>
      <c r="E254" s="70"/>
      <c r="F254" s="70"/>
      <c r="G254" s="72"/>
      <c r="H254" s="71"/>
      <c r="I254" s="68"/>
      <c r="J254" s="68"/>
      <c r="K254" s="68"/>
      <c r="L254" s="68"/>
      <c r="M254" s="68"/>
      <c r="N254" s="68"/>
      <c r="O254" s="68"/>
      <c r="P254" s="68"/>
      <c r="Q254" s="68"/>
      <c r="R254" s="68"/>
      <c r="S254" s="68"/>
      <c r="T254" s="68"/>
      <c r="U254" s="68"/>
      <c r="V254" s="68"/>
      <c r="W254" s="68"/>
      <c r="X254" s="68"/>
      <c r="Y254" s="68"/>
      <c r="AC254" s="93">
        <v>196</v>
      </c>
      <c r="AD254" s="95">
        <f t="shared" si="37"/>
        <v>625</v>
      </c>
      <c r="AE254" s="92">
        <f t="shared" si="38"/>
        <v>0</v>
      </c>
      <c r="AF254" s="92">
        <f t="shared" si="39"/>
        <v>0</v>
      </c>
      <c r="AG254" s="92">
        <f t="shared" si="40"/>
        <v>0</v>
      </c>
      <c r="AH254" s="92">
        <f t="shared" si="41"/>
        <v>0</v>
      </c>
      <c r="AI254" s="92">
        <f t="shared" si="42"/>
        <v>0</v>
      </c>
      <c r="AJ254" s="92">
        <f t="shared" si="43"/>
        <v>0</v>
      </c>
      <c r="AK254" s="92">
        <f t="shared" si="44"/>
        <v>0</v>
      </c>
      <c r="AL254" s="92">
        <f t="shared" si="45"/>
        <v>0</v>
      </c>
      <c r="AM254" s="92">
        <f t="shared" si="46"/>
        <v>0</v>
      </c>
      <c r="AN254" s="96">
        <f t="shared" si="47"/>
        <v>-112503.86</v>
      </c>
      <c r="AO254" s="94">
        <f t="shared" si="48"/>
        <v>-113128.86</v>
      </c>
    </row>
    <row r="255" spans="3:41" hidden="1" x14ac:dyDescent="0.25">
      <c r="C255" s="69"/>
      <c r="D255" s="69"/>
      <c r="E255" s="70"/>
      <c r="F255" s="70"/>
      <c r="G255" s="72"/>
      <c r="H255" s="71"/>
      <c r="I255" s="68"/>
      <c r="J255" s="68"/>
      <c r="K255" s="68"/>
      <c r="L255" s="68"/>
      <c r="M255" s="68"/>
      <c r="N255" s="68"/>
      <c r="O255" s="68"/>
      <c r="P255" s="68"/>
      <c r="Q255" s="68"/>
      <c r="R255" s="68"/>
      <c r="S255" s="68"/>
      <c r="T255" s="68"/>
      <c r="U255" s="68"/>
      <c r="V255" s="68"/>
      <c r="W255" s="68"/>
      <c r="X255" s="68"/>
      <c r="Y255" s="68"/>
      <c r="AC255" s="93">
        <v>197</v>
      </c>
      <c r="AD255" s="95">
        <f t="shared" si="37"/>
        <v>625</v>
      </c>
      <c r="AE255" s="92">
        <f t="shared" si="38"/>
        <v>0</v>
      </c>
      <c r="AF255" s="92">
        <f t="shared" si="39"/>
        <v>0</v>
      </c>
      <c r="AG255" s="92">
        <f t="shared" si="40"/>
        <v>0</v>
      </c>
      <c r="AH255" s="92">
        <f t="shared" si="41"/>
        <v>0</v>
      </c>
      <c r="AI255" s="92">
        <f t="shared" si="42"/>
        <v>0</v>
      </c>
      <c r="AJ255" s="92">
        <f t="shared" si="43"/>
        <v>0</v>
      </c>
      <c r="AK255" s="92">
        <f t="shared" si="44"/>
        <v>0</v>
      </c>
      <c r="AL255" s="92">
        <f t="shared" si="45"/>
        <v>0</v>
      </c>
      <c r="AM255" s="92">
        <f t="shared" si="46"/>
        <v>0</v>
      </c>
      <c r="AN255" s="96">
        <f t="shared" si="47"/>
        <v>-113128.86</v>
      </c>
      <c r="AO255" s="94">
        <f t="shared" si="48"/>
        <v>-113753.86</v>
      </c>
    </row>
    <row r="256" spans="3:41" hidden="1" x14ac:dyDescent="0.25">
      <c r="C256" s="69"/>
      <c r="D256" s="69"/>
      <c r="E256" s="70"/>
      <c r="F256" s="70"/>
      <c r="G256" s="72"/>
      <c r="H256" s="71"/>
      <c r="I256" s="68"/>
      <c r="J256" s="68"/>
      <c r="K256" s="68"/>
      <c r="L256" s="68"/>
      <c r="M256" s="68"/>
      <c r="N256" s="68"/>
      <c r="O256" s="68"/>
      <c r="P256" s="68"/>
      <c r="Q256" s="68"/>
      <c r="R256" s="68"/>
      <c r="S256" s="68"/>
      <c r="T256" s="68"/>
      <c r="U256" s="68"/>
      <c r="V256" s="68"/>
      <c r="W256" s="68"/>
      <c r="X256" s="68"/>
      <c r="Y256" s="68"/>
      <c r="AC256" s="93">
        <v>198</v>
      </c>
      <c r="AD256" s="95">
        <f t="shared" si="37"/>
        <v>625</v>
      </c>
      <c r="AE256" s="92">
        <f t="shared" si="38"/>
        <v>0</v>
      </c>
      <c r="AF256" s="92">
        <f t="shared" si="39"/>
        <v>0</v>
      </c>
      <c r="AG256" s="92">
        <f t="shared" si="40"/>
        <v>0</v>
      </c>
      <c r="AH256" s="92">
        <f t="shared" si="41"/>
        <v>0</v>
      </c>
      <c r="AI256" s="92">
        <f t="shared" si="42"/>
        <v>0</v>
      </c>
      <c r="AJ256" s="92">
        <f t="shared" si="43"/>
        <v>0</v>
      </c>
      <c r="AK256" s="92">
        <f t="shared" si="44"/>
        <v>0</v>
      </c>
      <c r="AL256" s="92">
        <f t="shared" si="45"/>
        <v>0</v>
      </c>
      <c r="AM256" s="92">
        <f t="shared" si="46"/>
        <v>0</v>
      </c>
      <c r="AN256" s="96">
        <f t="shared" si="47"/>
        <v>-113753.86</v>
      </c>
      <c r="AO256" s="94">
        <f t="shared" si="48"/>
        <v>-114378.86</v>
      </c>
    </row>
    <row r="257" spans="3:41" hidden="1" x14ac:dyDescent="0.25">
      <c r="C257" s="69"/>
      <c r="D257" s="69"/>
      <c r="E257" s="70"/>
      <c r="F257" s="70"/>
      <c r="G257" s="72"/>
      <c r="H257" s="71"/>
      <c r="I257" s="68"/>
      <c r="J257" s="68"/>
      <c r="K257" s="68"/>
      <c r="L257" s="68"/>
      <c r="M257" s="68"/>
      <c r="N257" s="68"/>
      <c r="O257" s="68"/>
      <c r="P257" s="68"/>
      <c r="Q257" s="68"/>
      <c r="R257" s="68"/>
      <c r="S257" s="68"/>
      <c r="T257" s="68"/>
      <c r="U257" s="68"/>
      <c r="V257" s="68"/>
      <c r="W257" s="68"/>
      <c r="X257" s="68"/>
      <c r="Y257" s="68"/>
      <c r="AC257" s="93">
        <v>199</v>
      </c>
      <c r="AD257" s="95">
        <f t="shared" si="37"/>
        <v>625</v>
      </c>
      <c r="AE257" s="92">
        <f t="shared" si="38"/>
        <v>0</v>
      </c>
      <c r="AF257" s="92">
        <f t="shared" si="39"/>
        <v>0</v>
      </c>
      <c r="AG257" s="92">
        <f t="shared" si="40"/>
        <v>0</v>
      </c>
      <c r="AH257" s="92">
        <f t="shared" si="41"/>
        <v>0</v>
      </c>
      <c r="AI257" s="92">
        <f t="shared" si="42"/>
        <v>0</v>
      </c>
      <c r="AJ257" s="92">
        <f t="shared" si="43"/>
        <v>0</v>
      </c>
      <c r="AK257" s="92">
        <f t="shared" si="44"/>
        <v>0</v>
      </c>
      <c r="AL257" s="92">
        <f t="shared" si="45"/>
        <v>0</v>
      </c>
      <c r="AM257" s="92">
        <f t="shared" si="46"/>
        <v>0</v>
      </c>
      <c r="AN257" s="96">
        <f t="shared" si="47"/>
        <v>-114378.86</v>
      </c>
      <c r="AO257" s="94">
        <f t="shared" si="48"/>
        <v>-115003.86</v>
      </c>
    </row>
    <row r="258" spans="3:41" hidden="1" x14ac:dyDescent="0.25">
      <c r="C258" s="69"/>
      <c r="D258" s="69"/>
      <c r="E258" s="70"/>
      <c r="F258" s="70"/>
      <c r="G258" s="72"/>
      <c r="H258" s="71"/>
      <c r="I258" s="68"/>
      <c r="J258" s="68"/>
      <c r="K258" s="68"/>
      <c r="L258" s="68"/>
      <c r="M258" s="68"/>
      <c r="N258" s="68"/>
      <c r="O258" s="68"/>
      <c r="P258" s="68"/>
      <c r="Q258" s="68"/>
      <c r="R258" s="68"/>
      <c r="S258" s="68"/>
      <c r="T258" s="68"/>
      <c r="U258" s="68"/>
      <c r="V258" s="68"/>
      <c r="W258" s="68"/>
      <c r="X258" s="68"/>
      <c r="Y258" s="68"/>
      <c r="AC258" s="93">
        <v>200</v>
      </c>
      <c r="AD258" s="95">
        <f t="shared" si="37"/>
        <v>625</v>
      </c>
      <c r="AE258" s="92">
        <f t="shared" si="38"/>
        <v>0</v>
      </c>
      <c r="AF258" s="92">
        <f t="shared" si="39"/>
        <v>0</v>
      </c>
      <c r="AG258" s="92">
        <f t="shared" si="40"/>
        <v>0</v>
      </c>
      <c r="AH258" s="92">
        <f t="shared" si="41"/>
        <v>0</v>
      </c>
      <c r="AI258" s="92">
        <f t="shared" si="42"/>
        <v>0</v>
      </c>
      <c r="AJ258" s="92">
        <f t="shared" si="43"/>
        <v>0</v>
      </c>
      <c r="AK258" s="92">
        <f t="shared" si="44"/>
        <v>0</v>
      </c>
      <c r="AL258" s="92">
        <f t="shared" si="45"/>
        <v>0</v>
      </c>
      <c r="AM258" s="92">
        <f t="shared" si="46"/>
        <v>0</v>
      </c>
      <c r="AN258" s="96">
        <f t="shared" si="47"/>
        <v>-115003.86</v>
      </c>
      <c r="AO258" s="94">
        <f t="shared" si="48"/>
        <v>-115628.86</v>
      </c>
    </row>
    <row r="259" spans="3:41" hidden="1" x14ac:dyDescent="0.25">
      <c r="C259" s="69"/>
      <c r="D259" s="69"/>
      <c r="E259" s="70"/>
      <c r="F259" s="70"/>
      <c r="G259" s="72"/>
      <c r="H259" s="71"/>
      <c r="I259" s="68"/>
      <c r="J259" s="68"/>
      <c r="K259" s="68"/>
      <c r="L259" s="68"/>
      <c r="M259" s="68"/>
      <c r="N259" s="68"/>
      <c r="O259" s="68"/>
      <c r="P259" s="68"/>
      <c r="Q259" s="68"/>
      <c r="R259" s="68"/>
      <c r="S259" s="68"/>
      <c r="T259" s="68"/>
      <c r="U259" s="68"/>
      <c r="V259" s="68"/>
      <c r="W259" s="68"/>
      <c r="X259" s="68"/>
      <c r="Y259" s="68"/>
      <c r="AC259" s="93">
        <v>201</v>
      </c>
      <c r="AD259" s="95">
        <f t="shared" si="37"/>
        <v>625</v>
      </c>
      <c r="AE259" s="92">
        <f t="shared" si="38"/>
        <v>0</v>
      </c>
      <c r="AF259" s="92">
        <f t="shared" si="39"/>
        <v>0</v>
      </c>
      <c r="AG259" s="92">
        <f t="shared" si="40"/>
        <v>0</v>
      </c>
      <c r="AH259" s="92">
        <f t="shared" si="41"/>
        <v>0</v>
      </c>
      <c r="AI259" s="92">
        <f t="shared" si="42"/>
        <v>0</v>
      </c>
      <c r="AJ259" s="92">
        <f t="shared" si="43"/>
        <v>0</v>
      </c>
      <c r="AK259" s="92">
        <f t="shared" si="44"/>
        <v>0</v>
      </c>
      <c r="AL259" s="92">
        <f t="shared" si="45"/>
        <v>0</v>
      </c>
      <c r="AM259" s="92">
        <f t="shared" si="46"/>
        <v>0</v>
      </c>
      <c r="AN259" s="96">
        <f t="shared" si="47"/>
        <v>-115628.86</v>
      </c>
      <c r="AO259" s="94">
        <f t="shared" si="48"/>
        <v>-116253.86</v>
      </c>
    </row>
    <row r="260" spans="3:41" hidden="1" x14ac:dyDescent="0.25">
      <c r="C260" s="69"/>
      <c r="D260" s="69"/>
      <c r="E260" s="70"/>
      <c r="F260" s="70"/>
      <c r="G260" s="72"/>
      <c r="H260" s="71"/>
      <c r="I260" s="68"/>
      <c r="J260" s="68"/>
      <c r="K260" s="68"/>
      <c r="L260" s="68"/>
      <c r="M260" s="68"/>
      <c r="N260" s="68"/>
      <c r="O260" s="68"/>
      <c r="P260" s="68"/>
      <c r="Q260" s="68"/>
      <c r="R260" s="68"/>
      <c r="S260" s="68"/>
      <c r="T260" s="68"/>
      <c r="U260" s="68"/>
      <c r="V260" s="68"/>
      <c r="W260" s="68"/>
      <c r="X260" s="68"/>
      <c r="Y260" s="68"/>
      <c r="AC260" s="93">
        <v>202</v>
      </c>
      <c r="AD260" s="95">
        <f t="shared" si="37"/>
        <v>625</v>
      </c>
      <c r="AE260" s="92">
        <f t="shared" si="38"/>
        <v>0</v>
      </c>
      <c r="AF260" s="92">
        <f t="shared" si="39"/>
        <v>0</v>
      </c>
      <c r="AG260" s="92">
        <f t="shared" si="40"/>
        <v>0</v>
      </c>
      <c r="AH260" s="92">
        <f t="shared" si="41"/>
        <v>0</v>
      </c>
      <c r="AI260" s="92">
        <f t="shared" si="42"/>
        <v>0</v>
      </c>
      <c r="AJ260" s="92">
        <f t="shared" si="43"/>
        <v>0</v>
      </c>
      <c r="AK260" s="92">
        <f t="shared" si="44"/>
        <v>0</v>
      </c>
      <c r="AL260" s="92">
        <f t="shared" si="45"/>
        <v>0</v>
      </c>
      <c r="AM260" s="92">
        <f t="shared" si="46"/>
        <v>0</v>
      </c>
      <c r="AN260" s="96">
        <f t="shared" si="47"/>
        <v>-116253.86</v>
      </c>
      <c r="AO260" s="94">
        <f t="shared" si="48"/>
        <v>-116878.86</v>
      </c>
    </row>
    <row r="261" spans="3:41" hidden="1" x14ac:dyDescent="0.25">
      <c r="C261" s="69"/>
      <c r="D261" s="69"/>
      <c r="E261" s="70"/>
      <c r="F261" s="70"/>
      <c r="G261" s="72"/>
      <c r="H261" s="71"/>
      <c r="I261" s="68"/>
      <c r="J261" s="68"/>
      <c r="K261" s="68"/>
      <c r="L261" s="68"/>
      <c r="M261" s="68"/>
      <c r="N261" s="68"/>
      <c r="O261" s="68"/>
      <c r="P261" s="68"/>
      <c r="Q261" s="68"/>
      <c r="R261" s="68"/>
      <c r="S261" s="68"/>
      <c r="T261" s="68"/>
      <c r="U261" s="68"/>
      <c r="V261" s="68"/>
      <c r="W261" s="68"/>
      <c r="X261" s="68"/>
      <c r="Y261" s="68"/>
      <c r="AC261" s="93">
        <v>203</v>
      </c>
      <c r="AD261" s="95">
        <f t="shared" si="37"/>
        <v>625</v>
      </c>
      <c r="AE261" s="92">
        <f t="shared" si="38"/>
        <v>0</v>
      </c>
      <c r="AF261" s="92">
        <f t="shared" si="39"/>
        <v>0</v>
      </c>
      <c r="AG261" s="92">
        <f t="shared" si="40"/>
        <v>0</v>
      </c>
      <c r="AH261" s="92">
        <f t="shared" si="41"/>
        <v>0</v>
      </c>
      <c r="AI261" s="92">
        <f t="shared" si="42"/>
        <v>0</v>
      </c>
      <c r="AJ261" s="92">
        <f t="shared" si="43"/>
        <v>0</v>
      </c>
      <c r="AK261" s="92">
        <f t="shared" si="44"/>
        <v>0</v>
      </c>
      <c r="AL261" s="92">
        <f t="shared" si="45"/>
        <v>0</v>
      </c>
      <c r="AM261" s="92">
        <f t="shared" si="46"/>
        <v>0</v>
      </c>
      <c r="AN261" s="96">
        <f t="shared" si="47"/>
        <v>-116878.86</v>
      </c>
      <c r="AO261" s="94">
        <f t="shared" si="48"/>
        <v>-117503.86</v>
      </c>
    </row>
    <row r="262" spans="3:41" hidden="1" x14ac:dyDescent="0.25">
      <c r="C262" s="69"/>
      <c r="D262" s="69"/>
      <c r="E262" s="70"/>
      <c r="F262" s="70"/>
      <c r="G262" s="72"/>
      <c r="H262" s="71"/>
      <c r="I262" s="68"/>
      <c r="J262" s="68"/>
      <c r="K262" s="68"/>
      <c r="L262" s="68"/>
      <c r="M262" s="68"/>
      <c r="N262" s="68"/>
      <c r="O262" s="68"/>
      <c r="P262" s="68"/>
      <c r="Q262" s="68"/>
      <c r="R262" s="68"/>
      <c r="S262" s="68"/>
      <c r="T262" s="68"/>
      <c r="U262" s="68"/>
      <c r="V262" s="68"/>
      <c r="W262" s="68"/>
      <c r="X262" s="68"/>
      <c r="Y262" s="68"/>
      <c r="AC262" s="93">
        <v>204</v>
      </c>
      <c r="AD262" s="95">
        <f t="shared" si="37"/>
        <v>625</v>
      </c>
      <c r="AE262" s="92">
        <f t="shared" si="38"/>
        <v>0</v>
      </c>
      <c r="AF262" s="92">
        <f t="shared" si="39"/>
        <v>0</v>
      </c>
      <c r="AG262" s="92">
        <f t="shared" si="40"/>
        <v>0</v>
      </c>
      <c r="AH262" s="92">
        <f t="shared" si="41"/>
        <v>0</v>
      </c>
      <c r="AI262" s="92">
        <f t="shared" si="42"/>
        <v>0</v>
      </c>
      <c r="AJ262" s="92">
        <f t="shared" si="43"/>
        <v>0</v>
      </c>
      <c r="AK262" s="92">
        <f t="shared" si="44"/>
        <v>0</v>
      </c>
      <c r="AL262" s="92">
        <f t="shared" si="45"/>
        <v>0</v>
      </c>
      <c r="AM262" s="92">
        <f t="shared" si="46"/>
        <v>0</v>
      </c>
      <c r="AN262" s="96">
        <f t="shared" si="47"/>
        <v>-117503.86</v>
      </c>
      <c r="AO262" s="94">
        <f t="shared" si="48"/>
        <v>-118128.86</v>
      </c>
    </row>
    <row r="263" spans="3:41" hidden="1" x14ac:dyDescent="0.25">
      <c r="C263" s="69"/>
      <c r="D263" s="69"/>
      <c r="E263" s="70"/>
      <c r="F263" s="70"/>
      <c r="G263" s="72"/>
      <c r="H263" s="71"/>
      <c r="I263" s="68"/>
      <c r="J263" s="68"/>
      <c r="K263" s="68"/>
      <c r="L263" s="68"/>
      <c r="M263" s="68"/>
      <c r="N263" s="68"/>
      <c r="O263" s="68"/>
      <c r="P263" s="68"/>
      <c r="Q263" s="68"/>
      <c r="R263" s="68"/>
      <c r="S263" s="68"/>
      <c r="T263" s="68"/>
      <c r="U263" s="68"/>
      <c r="V263" s="68"/>
      <c r="W263" s="68"/>
      <c r="X263" s="68"/>
      <c r="Y263" s="68"/>
      <c r="AC263" s="93">
        <v>205</v>
      </c>
      <c r="AD263" s="95">
        <f t="shared" si="37"/>
        <v>625</v>
      </c>
      <c r="AE263" s="92">
        <f t="shared" si="38"/>
        <v>0</v>
      </c>
      <c r="AF263" s="92">
        <f t="shared" si="39"/>
        <v>0</v>
      </c>
      <c r="AG263" s="92">
        <f t="shared" si="40"/>
        <v>0</v>
      </c>
      <c r="AH263" s="92">
        <f t="shared" si="41"/>
        <v>0</v>
      </c>
      <c r="AI263" s="92">
        <f t="shared" si="42"/>
        <v>0</v>
      </c>
      <c r="AJ263" s="92">
        <f t="shared" si="43"/>
        <v>0</v>
      </c>
      <c r="AK263" s="92">
        <f t="shared" si="44"/>
        <v>0</v>
      </c>
      <c r="AL263" s="92">
        <f t="shared" si="45"/>
        <v>0</v>
      </c>
      <c r="AM263" s="92">
        <f t="shared" si="46"/>
        <v>0</v>
      </c>
      <c r="AN263" s="96">
        <f t="shared" si="47"/>
        <v>-118128.86</v>
      </c>
      <c r="AO263" s="94">
        <f t="shared" si="48"/>
        <v>-118753.86</v>
      </c>
    </row>
    <row r="264" spans="3:41" hidden="1" x14ac:dyDescent="0.25">
      <c r="C264" s="69"/>
      <c r="D264" s="69"/>
      <c r="E264" s="70"/>
      <c r="F264" s="70"/>
      <c r="G264" s="72"/>
      <c r="H264" s="71"/>
      <c r="I264" s="68"/>
      <c r="J264" s="68"/>
      <c r="K264" s="68"/>
      <c r="L264" s="68"/>
      <c r="M264" s="68"/>
      <c r="N264" s="68"/>
      <c r="O264" s="68"/>
      <c r="P264" s="68"/>
      <c r="Q264" s="68"/>
      <c r="R264" s="68"/>
      <c r="S264" s="68"/>
      <c r="T264" s="68"/>
      <c r="U264" s="68"/>
      <c r="V264" s="68"/>
      <c r="W264" s="68"/>
      <c r="X264" s="68"/>
      <c r="Y264" s="68"/>
      <c r="AC264" s="93">
        <v>206</v>
      </c>
      <c r="AD264" s="95">
        <f t="shared" si="37"/>
        <v>625</v>
      </c>
      <c r="AE264" s="92">
        <f t="shared" si="38"/>
        <v>0</v>
      </c>
      <c r="AF264" s="92">
        <f t="shared" si="39"/>
        <v>0</v>
      </c>
      <c r="AG264" s="92">
        <f t="shared" si="40"/>
        <v>0</v>
      </c>
      <c r="AH264" s="92">
        <f t="shared" si="41"/>
        <v>0</v>
      </c>
      <c r="AI264" s="92">
        <f t="shared" si="42"/>
        <v>0</v>
      </c>
      <c r="AJ264" s="92">
        <f t="shared" si="43"/>
        <v>0</v>
      </c>
      <c r="AK264" s="92">
        <f t="shared" si="44"/>
        <v>0</v>
      </c>
      <c r="AL264" s="92">
        <f t="shared" si="45"/>
        <v>0</v>
      </c>
      <c r="AM264" s="92">
        <f t="shared" si="46"/>
        <v>0</v>
      </c>
      <c r="AN264" s="96">
        <f t="shared" si="47"/>
        <v>-118753.86</v>
      </c>
      <c r="AO264" s="94">
        <f t="shared" si="48"/>
        <v>-119378.86</v>
      </c>
    </row>
    <row r="265" spans="3:41" hidden="1" x14ac:dyDescent="0.25">
      <c r="C265" s="69"/>
      <c r="D265" s="69"/>
      <c r="E265" s="70"/>
      <c r="F265" s="70"/>
      <c r="G265" s="72"/>
      <c r="H265" s="71"/>
      <c r="I265" s="68"/>
      <c r="J265" s="68"/>
      <c r="K265" s="68"/>
      <c r="L265" s="68"/>
      <c r="M265" s="68"/>
      <c r="N265" s="68"/>
      <c r="O265" s="68"/>
      <c r="P265" s="68"/>
      <c r="Q265" s="68"/>
      <c r="R265" s="68"/>
      <c r="S265" s="68"/>
      <c r="T265" s="68"/>
      <c r="U265" s="68"/>
      <c r="V265" s="68"/>
      <c r="W265" s="68"/>
      <c r="X265" s="68"/>
      <c r="Y265" s="68"/>
      <c r="AC265" s="93">
        <v>207</v>
      </c>
      <c r="AD265" s="95">
        <f t="shared" si="37"/>
        <v>625</v>
      </c>
      <c r="AE265" s="92">
        <f t="shared" si="38"/>
        <v>0</v>
      </c>
      <c r="AF265" s="92">
        <f t="shared" si="39"/>
        <v>0</v>
      </c>
      <c r="AG265" s="92">
        <f t="shared" si="40"/>
        <v>0</v>
      </c>
      <c r="AH265" s="92">
        <f t="shared" si="41"/>
        <v>0</v>
      </c>
      <c r="AI265" s="92">
        <f t="shared" si="42"/>
        <v>0</v>
      </c>
      <c r="AJ265" s="92">
        <f t="shared" si="43"/>
        <v>0</v>
      </c>
      <c r="AK265" s="92">
        <f t="shared" si="44"/>
        <v>0</v>
      </c>
      <c r="AL265" s="92">
        <f t="shared" si="45"/>
        <v>0</v>
      </c>
      <c r="AM265" s="92">
        <f t="shared" si="46"/>
        <v>0</v>
      </c>
      <c r="AN265" s="96">
        <f t="shared" si="47"/>
        <v>-119378.86</v>
      </c>
      <c r="AO265" s="94">
        <f t="shared" si="48"/>
        <v>-120003.86</v>
      </c>
    </row>
    <row r="266" spans="3:41" hidden="1" x14ac:dyDescent="0.25">
      <c r="C266" s="69"/>
      <c r="D266" s="69"/>
      <c r="E266" s="70"/>
      <c r="F266" s="70"/>
      <c r="G266" s="72"/>
      <c r="H266" s="71"/>
      <c r="I266" s="68"/>
      <c r="J266" s="68"/>
      <c r="K266" s="68"/>
      <c r="L266" s="68"/>
      <c r="M266" s="68"/>
      <c r="N266" s="68"/>
      <c r="O266" s="68"/>
      <c r="P266" s="68"/>
      <c r="Q266" s="68"/>
      <c r="R266" s="68"/>
      <c r="S266" s="68"/>
      <c r="T266" s="68"/>
      <c r="U266" s="68"/>
      <c r="V266" s="68"/>
      <c r="W266" s="68"/>
      <c r="X266" s="68"/>
      <c r="Y266" s="68"/>
      <c r="AC266" s="93">
        <v>208</v>
      </c>
      <c r="AD266" s="95">
        <f t="shared" si="37"/>
        <v>625</v>
      </c>
      <c r="AE266" s="92">
        <f t="shared" si="38"/>
        <v>0</v>
      </c>
      <c r="AF266" s="92">
        <f t="shared" si="39"/>
        <v>0</v>
      </c>
      <c r="AG266" s="92">
        <f t="shared" si="40"/>
        <v>0</v>
      </c>
      <c r="AH266" s="92">
        <f t="shared" si="41"/>
        <v>0</v>
      </c>
      <c r="AI266" s="92">
        <f t="shared" si="42"/>
        <v>0</v>
      </c>
      <c r="AJ266" s="92">
        <f t="shared" si="43"/>
        <v>0</v>
      </c>
      <c r="AK266" s="92">
        <f t="shared" si="44"/>
        <v>0</v>
      </c>
      <c r="AL266" s="92">
        <f t="shared" si="45"/>
        <v>0</v>
      </c>
      <c r="AM266" s="92">
        <f t="shared" si="46"/>
        <v>0</v>
      </c>
      <c r="AN266" s="96">
        <f t="shared" si="47"/>
        <v>-120003.86</v>
      </c>
      <c r="AO266" s="94">
        <f t="shared" si="48"/>
        <v>-120628.86</v>
      </c>
    </row>
    <row r="267" spans="3:41" hidden="1" x14ac:dyDescent="0.25">
      <c r="C267" s="69"/>
      <c r="D267" s="69"/>
      <c r="E267" s="70"/>
      <c r="F267" s="70"/>
      <c r="G267" s="72"/>
      <c r="H267" s="71"/>
      <c r="I267" s="68"/>
      <c r="J267" s="68"/>
      <c r="K267" s="68"/>
      <c r="L267" s="68"/>
      <c r="M267" s="68"/>
      <c r="N267" s="68"/>
      <c r="O267" s="68"/>
      <c r="P267" s="68"/>
      <c r="Q267" s="68"/>
      <c r="R267" s="68"/>
      <c r="S267" s="68"/>
      <c r="T267" s="68"/>
      <c r="U267" s="68"/>
      <c r="V267" s="68"/>
      <c r="W267" s="68"/>
      <c r="X267" s="68"/>
      <c r="Y267" s="68"/>
      <c r="AC267" s="93">
        <v>209</v>
      </c>
      <c r="AD267" s="95">
        <f t="shared" si="37"/>
        <v>625</v>
      </c>
      <c r="AE267" s="92">
        <f t="shared" si="38"/>
        <v>0</v>
      </c>
      <c r="AF267" s="92">
        <f t="shared" si="39"/>
        <v>0</v>
      </c>
      <c r="AG267" s="92">
        <f t="shared" si="40"/>
        <v>0</v>
      </c>
      <c r="AH267" s="92">
        <f t="shared" si="41"/>
        <v>0</v>
      </c>
      <c r="AI267" s="92">
        <f t="shared" si="42"/>
        <v>0</v>
      </c>
      <c r="AJ267" s="92">
        <f t="shared" si="43"/>
        <v>0</v>
      </c>
      <c r="AK267" s="92">
        <f t="shared" si="44"/>
        <v>0</v>
      </c>
      <c r="AL267" s="92">
        <f t="shared" si="45"/>
        <v>0</v>
      </c>
      <c r="AM267" s="92">
        <f t="shared" si="46"/>
        <v>0</v>
      </c>
      <c r="AN267" s="96">
        <f t="shared" si="47"/>
        <v>-120628.86</v>
      </c>
      <c r="AO267" s="94">
        <f t="shared" si="48"/>
        <v>-121253.86</v>
      </c>
    </row>
    <row r="268" spans="3:41" hidden="1" x14ac:dyDescent="0.25">
      <c r="C268" s="69"/>
      <c r="D268" s="69"/>
      <c r="E268" s="70"/>
      <c r="F268" s="70"/>
      <c r="G268" s="72"/>
      <c r="H268" s="71"/>
      <c r="I268" s="68"/>
      <c r="J268" s="68"/>
      <c r="K268" s="68"/>
      <c r="L268" s="68"/>
      <c r="M268" s="68"/>
      <c r="N268" s="68"/>
      <c r="O268" s="68"/>
      <c r="P268" s="68"/>
      <c r="Q268" s="68"/>
      <c r="R268" s="68"/>
      <c r="S268" s="68"/>
      <c r="T268" s="68"/>
      <c r="U268" s="68"/>
      <c r="V268" s="68"/>
      <c r="W268" s="68"/>
      <c r="X268" s="68"/>
      <c r="Y268" s="68"/>
      <c r="AC268" s="93">
        <v>210</v>
      </c>
      <c r="AD268" s="95">
        <f t="shared" si="37"/>
        <v>625</v>
      </c>
      <c r="AE268" s="92">
        <f t="shared" si="38"/>
        <v>0</v>
      </c>
      <c r="AF268" s="92">
        <f t="shared" si="39"/>
        <v>0</v>
      </c>
      <c r="AG268" s="92">
        <f t="shared" si="40"/>
        <v>0</v>
      </c>
      <c r="AH268" s="92">
        <f t="shared" si="41"/>
        <v>0</v>
      </c>
      <c r="AI268" s="92">
        <f t="shared" si="42"/>
        <v>0</v>
      </c>
      <c r="AJ268" s="92">
        <f t="shared" si="43"/>
        <v>0</v>
      </c>
      <c r="AK268" s="92">
        <f t="shared" si="44"/>
        <v>0</v>
      </c>
      <c r="AL268" s="92">
        <f t="shared" si="45"/>
        <v>0</v>
      </c>
      <c r="AM268" s="92">
        <f t="shared" si="46"/>
        <v>0</v>
      </c>
      <c r="AN268" s="96">
        <f t="shared" si="47"/>
        <v>-121253.86</v>
      </c>
      <c r="AO268" s="94">
        <f t="shared" si="48"/>
        <v>-121878.86</v>
      </c>
    </row>
    <row r="269" spans="3:41" hidden="1" x14ac:dyDescent="0.25">
      <c r="C269" s="69"/>
      <c r="D269" s="69"/>
      <c r="E269" s="70"/>
      <c r="F269" s="70"/>
      <c r="G269" s="72"/>
      <c r="H269" s="71"/>
      <c r="I269" s="68"/>
      <c r="J269" s="68"/>
      <c r="K269" s="68"/>
      <c r="L269" s="68"/>
      <c r="M269" s="68"/>
      <c r="N269" s="68"/>
      <c r="O269" s="68"/>
      <c r="P269" s="68"/>
      <c r="Q269" s="68"/>
      <c r="R269" s="68"/>
      <c r="S269" s="68"/>
      <c r="T269" s="68"/>
      <c r="U269" s="68"/>
      <c r="V269" s="68"/>
      <c r="W269" s="68"/>
      <c r="X269" s="68"/>
      <c r="Y269" s="68"/>
      <c r="AC269" s="93">
        <v>211</v>
      </c>
      <c r="AD269" s="95">
        <f t="shared" si="37"/>
        <v>625</v>
      </c>
      <c r="AE269" s="92">
        <f t="shared" si="38"/>
        <v>0</v>
      </c>
      <c r="AF269" s="92">
        <f t="shared" si="39"/>
        <v>0</v>
      </c>
      <c r="AG269" s="92">
        <f t="shared" si="40"/>
        <v>0</v>
      </c>
      <c r="AH269" s="92">
        <f t="shared" si="41"/>
        <v>0</v>
      </c>
      <c r="AI269" s="92">
        <f t="shared" si="42"/>
        <v>0</v>
      </c>
      <c r="AJ269" s="92">
        <f t="shared" si="43"/>
        <v>0</v>
      </c>
      <c r="AK269" s="92">
        <f t="shared" si="44"/>
        <v>0</v>
      </c>
      <c r="AL269" s="92">
        <f t="shared" si="45"/>
        <v>0</v>
      </c>
      <c r="AM269" s="92">
        <f t="shared" si="46"/>
        <v>0</v>
      </c>
      <c r="AN269" s="96">
        <f t="shared" si="47"/>
        <v>-121878.86</v>
      </c>
      <c r="AO269" s="94">
        <f t="shared" si="48"/>
        <v>-122503.86</v>
      </c>
    </row>
    <row r="270" spans="3:41" hidden="1" x14ac:dyDescent="0.25">
      <c r="C270" s="69"/>
      <c r="D270" s="69"/>
      <c r="E270" s="70"/>
      <c r="F270" s="70"/>
      <c r="G270" s="72"/>
      <c r="H270" s="71"/>
      <c r="I270" s="68"/>
      <c r="J270" s="68"/>
      <c r="K270" s="68"/>
      <c r="L270" s="68"/>
      <c r="M270" s="68"/>
      <c r="N270" s="68"/>
      <c r="O270" s="68"/>
      <c r="P270" s="68"/>
      <c r="Q270" s="68"/>
      <c r="R270" s="68"/>
      <c r="S270" s="68"/>
      <c r="T270" s="68"/>
      <c r="U270" s="68"/>
      <c r="V270" s="68"/>
      <c r="W270" s="68"/>
      <c r="X270" s="68"/>
      <c r="Y270" s="68"/>
      <c r="AC270" s="93">
        <v>212</v>
      </c>
      <c r="AD270" s="95">
        <f t="shared" si="37"/>
        <v>625</v>
      </c>
      <c r="AE270" s="92">
        <f t="shared" si="38"/>
        <v>0</v>
      </c>
      <c r="AF270" s="92">
        <f t="shared" si="39"/>
        <v>0</v>
      </c>
      <c r="AG270" s="92">
        <f t="shared" si="40"/>
        <v>0</v>
      </c>
      <c r="AH270" s="92">
        <f t="shared" si="41"/>
        <v>0</v>
      </c>
      <c r="AI270" s="92">
        <f t="shared" si="42"/>
        <v>0</v>
      </c>
      <c r="AJ270" s="92">
        <f t="shared" si="43"/>
        <v>0</v>
      </c>
      <c r="AK270" s="92">
        <f t="shared" si="44"/>
        <v>0</v>
      </c>
      <c r="AL270" s="92">
        <f t="shared" si="45"/>
        <v>0</v>
      </c>
      <c r="AM270" s="92">
        <f t="shared" si="46"/>
        <v>0</v>
      </c>
      <c r="AN270" s="96">
        <f t="shared" si="47"/>
        <v>-122503.86</v>
      </c>
      <c r="AO270" s="94">
        <f t="shared" si="48"/>
        <v>-123128.86</v>
      </c>
    </row>
    <row r="271" spans="3:41" hidden="1" x14ac:dyDescent="0.25">
      <c r="C271" s="69"/>
      <c r="D271" s="69"/>
      <c r="E271" s="70"/>
      <c r="F271" s="70"/>
      <c r="G271" s="72"/>
      <c r="H271" s="71"/>
      <c r="I271" s="68"/>
      <c r="J271" s="68"/>
      <c r="K271" s="68"/>
      <c r="L271" s="68"/>
      <c r="M271" s="68"/>
      <c r="N271" s="68"/>
      <c r="O271" s="68"/>
      <c r="P271" s="68"/>
      <c r="Q271" s="68"/>
      <c r="R271" s="68"/>
      <c r="S271" s="68"/>
      <c r="T271" s="68"/>
      <c r="U271" s="68"/>
      <c r="V271" s="68"/>
      <c r="W271" s="68"/>
      <c r="X271" s="68"/>
      <c r="Y271" s="68"/>
      <c r="AC271" s="93">
        <v>213</v>
      </c>
      <c r="AD271" s="95">
        <f t="shared" si="37"/>
        <v>625</v>
      </c>
      <c r="AE271" s="92">
        <f t="shared" si="38"/>
        <v>0</v>
      </c>
      <c r="AF271" s="92">
        <f t="shared" si="39"/>
        <v>0</v>
      </c>
      <c r="AG271" s="92">
        <f t="shared" si="40"/>
        <v>0</v>
      </c>
      <c r="AH271" s="92">
        <f t="shared" si="41"/>
        <v>0</v>
      </c>
      <c r="AI271" s="92">
        <f t="shared" si="42"/>
        <v>0</v>
      </c>
      <c r="AJ271" s="92">
        <f t="shared" si="43"/>
        <v>0</v>
      </c>
      <c r="AK271" s="92">
        <f t="shared" si="44"/>
        <v>0</v>
      </c>
      <c r="AL271" s="92">
        <f t="shared" si="45"/>
        <v>0</v>
      </c>
      <c r="AM271" s="92">
        <f t="shared" si="46"/>
        <v>0</v>
      </c>
      <c r="AN271" s="96">
        <f t="shared" si="47"/>
        <v>-123128.86</v>
      </c>
      <c r="AO271" s="94">
        <f t="shared" si="48"/>
        <v>-123753.86</v>
      </c>
    </row>
    <row r="272" spans="3:41" hidden="1" x14ac:dyDescent="0.25">
      <c r="C272" s="69"/>
      <c r="D272" s="69"/>
      <c r="E272" s="70"/>
      <c r="F272" s="70"/>
      <c r="G272" s="72"/>
      <c r="H272" s="71"/>
      <c r="I272" s="68"/>
      <c r="J272" s="68"/>
      <c r="K272" s="68"/>
      <c r="L272" s="68"/>
      <c r="M272" s="68"/>
      <c r="N272" s="68"/>
      <c r="O272" s="68"/>
      <c r="P272" s="68"/>
      <c r="Q272" s="68"/>
      <c r="R272" s="68"/>
      <c r="S272" s="68"/>
      <c r="T272" s="68"/>
      <c r="U272" s="68"/>
      <c r="V272" s="68"/>
      <c r="W272" s="68"/>
      <c r="X272" s="68"/>
      <c r="Y272" s="68"/>
      <c r="AC272" s="93">
        <v>214</v>
      </c>
      <c r="AD272" s="95">
        <f t="shared" si="37"/>
        <v>625</v>
      </c>
      <c r="AE272" s="92">
        <f t="shared" si="38"/>
        <v>0</v>
      </c>
      <c r="AF272" s="92">
        <f t="shared" si="39"/>
        <v>0</v>
      </c>
      <c r="AG272" s="92">
        <f t="shared" si="40"/>
        <v>0</v>
      </c>
      <c r="AH272" s="92">
        <f t="shared" si="41"/>
        <v>0</v>
      </c>
      <c r="AI272" s="92">
        <f t="shared" si="42"/>
        <v>0</v>
      </c>
      <c r="AJ272" s="92">
        <f t="shared" si="43"/>
        <v>0</v>
      </c>
      <c r="AK272" s="92">
        <f t="shared" si="44"/>
        <v>0</v>
      </c>
      <c r="AL272" s="92">
        <f t="shared" si="45"/>
        <v>0</v>
      </c>
      <c r="AM272" s="92">
        <f t="shared" si="46"/>
        <v>0</v>
      </c>
      <c r="AN272" s="96">
        <f t="shared" si="47"/>
        <v>-123753.86</v>
      </c>
      <c r="AO272" s="94">
        <f t="shared" si="48"/>
        <v>-124378.86</v>
      </c>
    </row>
    <row r="273" spans="3:41" hidden="1" x14ac:dyDescent="0.25">
      <c r="C273" s="69"/>
      <c r="D273" s="69"/>
      <c r="E273" s="70"/>
      <c r="F273" s="70"/>
      <c r="G273" s="72"/>
      <c r="H273" s="71"/>
      <c r="I273" s="68"/>
      <c r="J273" s="68"/>
      <c r="K273" s="68"/>
      <c r="L273" s="68"/>
      <c r="M273" s="68"/>
      <c r="N273" s="68"/>
      <c r="O273" s="68"/>
      <c r="P273" s="68"/>
      <c r="Q273" s="68"/>
      <c r="R273" s="68"/>
      <c r="S273" s="68"/>
      <c r="T273" s="68"/>
      <c r="U273" s="68"/>
      <c r="V273" s="68"/>
      <c r="W273" s="68"/>
      <c r="X273" s="68"/>
      <c r="Y273" s="68"/>
      <c r="AC273" s="93">
        <v>215</v>
      </c>
      <c r="AD273" s="95">
        <f t="shared" si="37"/>
        <v>625</v>
      </c>
      <c r="AE273" s="92">
        <f t="shared" si="38"/>
        <v>0</v>
      </c>
      <c r="AF273" s="92">
        <f t="shared" si="39"/>
        <v>0</v>
      </c>
      <c r="AG273" s="92">
        <f t="shared" si="40"/>
        <v>0</v>
      </c>
      <c r="AH273" s="92">
        <f t="shared" si="41"/>
        <v>0</v>
      </c>
      <c r="AI273" s="92">
        <f t="shared" si="42"/>
        <v>0</v>
      </c>
      <c r="AJ273" s="92">
        <f t="shared" si="43"/>
        <v>0</v>
      </c>
      <c r="AK273" s="92">
        <f t="shared" si="44"/>
        <v>0</v>
      </c>
      <c r="AL273" s="92">
        <f t="shared" si="45"/>
        <v>0</v>
      </c>
      <c r="AM273" s="92">
        <f t="shared" si="46"/>
        <v>0</v>
      </c>
      <c r="AN273" s="96">
        <f t="shared" si="47"/>
        <v>-124378.86</v>
      </c>
      <c r="AO273" s="94">
        <f t="shared" si="48"/>
        <v>-125003.86</v>
      </c>
    </row>
    <row r="274" spans="3:41" hidden="1" x14ac:dyDescent="0.25">
      <c r="C274" s="69"/>
      <c r="D274" s="69"/>
      <c r="E274" s="70"/>
      <c r="F274" s="70"/>
      <c r="G274" s="72"/>
      <c r="H274" s="71"/>
      <c r="I274" s="68"/>
      <c r="J274" s="68"/>
      <c r="K274" s="68"/>
      <c r="L274" s="68"/>
      <c r="M274" s="68"/>
      <c r="N274" s="68"/>
      <c r="O274" s="68"/>
      <c r="P274" s="68"/>
      <c r="Q274" s="68"/>
      <c r="R274" s="68"/>
      <c r="S274" s="68"/>
      <c r="T274" s="68"/>
      <c r="U274" s="68"/>
      <c r="V274" s="68"/>
      <c r="W274" s="68"/>
      <c r="X274" s="68"/>
      <c r="Y274" s="68"/>
      <c r="AC274" s="93">
        <v>216</v>
      </c>
      <c r="AD274" s="95">
        <f t="shared" si="37"/>
        <v>625</v>
      </c>
      <c r="AE274" s="92">
        <f t="shared" si="38"/>
        <v>0</v>
      </c>
      <c r="AF274" s="92">
        <f t="shared" si="39"/>
        <v>0</v>
      </c>
      <c r="AG274" s="92">
        <f t="shared" si="40"/>
        <v>0</v>
      </c>
      <c r="AH274" s="92">
        <f t="shared" si="41"/>
        <v>0</v>
      </c>
      <c r="AI274" s="92">
        <f t="shared" si="42"/>
        <v>0</v>
      </c>
      <c r="AJ274" s="92">
        <f t="shared" si="43"/>
        <v>0</v>
      </c>
      <c r="AK274" s="92">
        <f t="shared" si="44"/>
        <v>0</v>
      </c>
      <c r="AL274" s="92">
        <f t="shared" si="45"/>
        <v>0</v>
      </c>
      <c r="AM274" s="92">
        <f t="shared" si="46"/>
        <v>0</v>
      </c>
      <c r="AN274" s="96">
        <f t="shared" si="47"/>
        <v>-125003.86</v>
      </c>
      <c r="AO274" s="94">
        <f t="shared" si="48"/>
        <v>-125628.86</v>
      </c>
    </row>
    <row r="275" spans="3:41" hidden="1" x14ac:dyDescent="0.25">
      <c r="C275" s="69"/>
      <c r="D275" s="69"/>
      <c r="E275" s="70"/>
      <c r="F275" s="70"/>
      <c r="G275" s="72"/>
      <c r="H275" s="71"/>
      <c r="I275" s="68"/>
      <c r="J275" s="68"/>
      <c r="K275" s="68"/>
      <c r="L275" s="68"/>
      <c r="M275" s="68"/>
      <c r="N275" s="68"/>
      <c r="O275" s="68"/>
      <c r="P275" s="68"/>
      <c r="Q275" s="68"/>
      <c r="R275" s="68"/>
      <c r="S275" s="68"/>
      <c r="T275" s="68"/>
      <c r="U275" s="68"/>
      <c r="V275" s="68"/>
      <c r="W275" s="68"/>
      <c r="X275" s="68"/>
      <c r="Y275" s="68"/>
      <c r="AC275" s="93">
        <v>217</v>
      </c>
      <c r="AD275" s="95">
        <f t="shared" si="37"/>
        <v>625</v>
      </c>
      <c r="AE275" s="92">
        <f t="shared" si="38"/>
        <v>0</v>
      </c>
      <c r="AF275" s="92">
        <f t="shared" si="39"/>
        <v>0</v>
      </c>
      <c r="AG275" s="92">
        <f t="shared" si="40"/>
        <v>0</v>
      </c>
      <c r="AH275" s="92">
        <f t="shared" si="41"/>
        <v>0</v>
      </c>
      <c r="AI275" s="92">
        <f t="shared" si="42"/>
        <v>0</v>
      </c>
      <c r="AJ275" s="92">
        <f t="shared" si="43"/>
        <v>0</v>
      </c>
      <c r="AK275" s="92">
        <f t="shared" si="44"/>
        <v>0</v>
      </c>
      <c r="AL275" s="92">
        <f t="shared" si="45"/>
        <v>0</v>
      </c>
      <c r="AM275" s="92">
        <f t="shared" si="46"/>
        <v>0</v>
      </c>
      <c r="AN275" s="96">
        <f t="shared" si="47"/>
        <v>-125628.86</v>
      </c>
      <c r="AO275" s="94">
        <f t="shared" si="48"/>
        <v>-126253.86</v>
      </c>
    </row>
    <row r="276" spans="3:41" hidden="1" x14ac:dyDescent="0.25">
      <c r="C276" s="69"/>
      <c r="D276" s="69"/>
      <c r="E276" s="70"/>
      <c r="F276" s="70"/>
      <c r="G276" s="72"/>
      <c r="H276" s="71"/>
      <c r="I276" s="68"/>
      <c r="J276" s="68"/>
      <c r="K276" s="68"/>
      <c r="L276" s="68"/>
      <c r="M276" s="68"/>
      <c r="N276" s="68"/>
      <c r="O276" s="68"/>
      <c r="P276" s="68"/>
      <c r="Q276" s="68"/>
      <c r="R276" s="68"/>
      <c r="S276" s="68"/>
      <c r="T276" s="68"/>
      <c r="U276" s="68"/>
      <c r="V276" s="68"/>
      <c r="W276" s="68"/>
      <c r="X276" s="68"/>
      <c r="Y276" s="68"/>
      <c r="AC276" s="93">
        <v>218</v>
      </c>
      <c r="AD276" s="95">
        <f t="shared" si="37"/>
        <v>625</v>
      </c>
      <c r="AE276" s="92">
        <f t="shared" si="38"/>
        <v>0</v>
      </c>
      <c r="AF276" s="92">
        <f t="shared" si="39"/>
        <v>0</v>
      </c>
      <c r="AG276" s="92">
        <f t="shared" si="40"/>
        <v>0</v>
      </c>
      <c r="AH276" s="92">
        <f t="shared" si="41"/>
        <v>0</v>
      </c>
      <c r="AI276" s="92">
        <f t="shared" si="42"/>
        <v>0</v>
      </c>
      <c r="AJ276" s="92">
        <f t="shared" si="43"/>
        <v>0</v>
      </c>
      <c r="AK276" s="92">
        <f t="shared" si="44"/>
        <v>0</v>
      </c>
      <c r="AL276" s="92">
        <f t="shared" si="45"/>
        <v>0</v>
      </c>
      <c r="AM276" s="92">
        <f t="shared" si="46"/>
        <v>0</v>
      </c>
      <c r="AN276" s="96">
        <f t="shared" si="47"/>
        <v>-126253.86</v>
      </c>
      <c r="AO276" s="94">
        <f t="shared" si="48"/>
        <v>-126878.86</v>
      </c>
    </row>
    <row r="277" spans="3:41" hidden="1" x14ac:dyDescent="0.25">
      <c r="C277" s="69"/>
      <c r="D277" s="69"/>
      <c r="E277" s="70"/>
      <c r="F277" s="70"/>
      <c r="G277" s="72"/>
      <c r="H277" s="71"/>
      <c r="I277" s="68"/>
      <c r="J277" s="68"/>
      <c r="K277" s="68"/>
      <c r="L277" s="68"/>
      <c r="M277" s="68"/>
      <c r="N277" s="68"/>
      <c r="O277" s="68"/>
      <c r="P277" s="68"/>
      <c r="Q277" s="68"/>
      <c r="R277" s="68"/>
      <c r="S277" s="68"/>
      <c r="T277" s="68"/>
      <c r="U277" s="68"/>
      <c r="V277" s="68"/>
      <c r="W277" s="68"/>
      <c r="X277" s="68"/>
      <c r="Y277" s="68"/>
      <c r="AC277" s="93">
        <v>219</v>
      </c>
      <c r="AD277" s="95">
        <f t="shared" si="37"/>
        <v>625</v>
      </c>
      <c r="AE277" s="92">
        <f t="shared" si="38"/>
        <v>0</v>
      </c>
      <c r="AF277" s="92">
        <f t="shared" si="39"/>
        <v>0</v>
      </c>
      <c r="AG277" s="92">
        <f t="shared" si="40"/>
        <v>0</v>
      </c>
      <c r="AH277" s="92">
        <f t="shared" si="41"/>
        <v>0</v>
      </c>
      <c r="AI277" s="92">
        <f t="shared" si="42"/>
        <v>0</v>
      </c>
      <c r="AJ277" s="92">
        <f t="shared" si="43"/>
        <v>0</v>
      </c>
      <c r="AK277" s="92">
        <f t="shared" si="44"/>
        <v>0</v>
      </c>
      <c r="AL277" s="92">
        <f t="shared" si="45"/>
        <v>0</v>
      </c>
      <c r="AM277" s="92">
        <f t="shared" si="46"/>
        <v>0</v>
      </c>
      <c r="AN277" s="96">
        <f t="shared" si="47"/>
        <v>-126878.86</v>
      </c>
      <c r="AO277" s="94">
        <f t="shared" si="48"/>
        <v>-127503.86</v>
      </c>
    </row>
    <row r="278" spans="3:41" hidden="1" x14ac:dyDescent="0.25">
      <c r="C278" s="69"/>
      <c r="D278" s="69"/>
      <c r="E278" s="70"/>
      <c r="F278" s="70"/>
      <c r="G278" s="72"/>
      <c r="H278" s="71"/>
      <c r="I278" s="68"/>
      <c r="J278" s="68"/>
      <c r="K278" s="68"/>
      <c r="L278" s="68"/>
      <c r="M278" s="68"/>
      <c r="N278" s="68"/>
      <c r="O278" s="68"/>
      <c r="P278" s="68"/>
      <c r="Q278" s="68"/>
      <c r="R278" s="68"/>
      <c r="S278" s="68"/>
      <c r="T278" s="68"/>
      <c r="U278" s="68"/>
      <c r="V278" s="68"/>
      <c r="W278" s="68"/>
      <c r="X278" s="68"/>
      <c r="Y278" s="68"/>
      <c r="AC278" s="93">
        <v>220</v>
      </c>
      <c r="AD278" s="95">
        <f t="shared" si="37"/>
        <v>625</v>
      </c>
      <c r="AE278" s="92">
        <f t="shared" si="38"/>
        <v>0</v>
      </c>
      <c r="AF278" s="92">
        <f t="shared" si="39"/>
        <v>0</v>
      </c>
      <c r="AG278" s="92">
        <f t="shared" si="40"/>
        <v>0</v>
      </c>
      <c r="AH278" s="92">
        <f t="shared" si="41"/>
        <v>0</v>
      </c>
      <c r="AI278" s="92">
        <f t="shared" si="42"/>
        <v>0</v>
      </c>
      <c r="AJ278" s="92">
        <f t="shared" si="43"/>
        <v>0</v>
      </c>
      <c r="AK278" s="92">
        <f t="shared" si="44"/>
        <v>0</v>
      </c>
      <c r="AL278" s="92">
        <f t="shared" si="45"/>
        <v>0</v>
      </c>
      <c r="AM278" s="92">
        <f t="shared" si="46"/>
        <v>0</v>
      </c>
      <c r="AN278" s="96">
        <f t="shared" si="47"/>
        <v>-127503.86</v>
      </c>
      <c r="AO278" s="94">
        <f t="shared" si="48"/>
        <v>-128128.86</v>
      </c>
    </row>
    <row r="279" spans="3:41" hidden="1" x14ac:dyDescent="0.25">
      <c r="C279" s="69"/>
      <c r="D279" s="69"/>
      <c r="E279" s="70"/>
      <c r="F279" s="70"/>
      <c r="G279" s="72"/>
      <c r="H279" s="71"/>
      <c r="I279" s="68"/>
      <c r="J279" s="68"/>
      <c r="K279" s="68"/>
      <c r="L279" s="68"/>
      <c r="M279" s="68"/>
      <c r="N279" s="68"/>
      <c r="O279" s="68"/>
      <c r="P279" s="68"/>
      <c r="Q279" s="68"/>
      <c r="R279" s="68"/>
      <c r="S279" s="68"/>
      <c r="T279" s="68"/>
      <c r="U279" s="68"/>
      <c r="V279" s="68"/>
      <c r="W279" s="68"/>
      <c r="X279" s="68"/>
      <c r="Y279" s="68"/>
      <c r="AC279" s="93">
        <v>221</v>
      </c>
      <c r="AD279" s="95">
        <f t="shared" si="37"/>
        <v>625</v>
      </c>
      <c r="AE279" s="92">
        <f t="shared" si="38"/>
        <v>0</v>
      </c>
      <c r="AF279" s="92">
        <f t="shared" si="39"/>
        <v>0</v>
      </c>
      <c r="AG279" s="92">
        <f t="shared" si="40"/>
        <v>0</v>
      </c>
      <c r="AH279" s="92">
        <f t="shared" si="41"/>
        <v>0</v>
      </c>
      <c r="AI279" s="92">
        <f t="shared" si="42"/>
        <v>0</v>
      </c>
      <c r="AJ279" s="92">
        <f t="shared" si="43"/>
        <v>0</v>
      </c>
      <c r="AK279" s="92">
        <f t="shared" si="44"/>
        <v>0</v>
      </c>
      <c r="AL279" s="92">
        <f t="shared" si="45"/>
        <v>0</v>
      </c>
      <c r="AM279" s="92">
        <f t="shared" si="46"/>
        <v>0</v>
      </c>
      <c r="AN279" s="96">
        <f t="shared" si="47"/>
        <v>-128128.86</v>
      </c>
      <c r="AO279" s="94">
        <f t="shared" si="48"/>
        <v>-128753.86</v>
      </c>
    </row>
    <row r="280" spans="3:41" hidden="1" x14ac:dyDescent="0.25">
      <c r="C280" s="69"/>
      <c r="D280" s="69"/>
      <c r="E280" s="70"/>
      <c r="F280" s="70"/>
      <c r="G280" s="72"/>
      <c r="H280" s="71"/>
      <c r="I280" s="68"/>
      <c r="J280" s="68"/>
      <c r="K280" s="68"/>
      <c r="L280" s="68"/>
      <c r="M280" s="68"/>
      <c r="N280" s="68"/>
      <c r="O280" s="68"/>
      <c r="P280" s="68"/>
      <c r="Q280" s="68"/>
      <c r="R280" s="68"/>
      <c r="S280" s="68"/>
      <c r="T280" s="68"/>
      <c r="U280" s="68"/>
      <c r="V280" s="68"/>
      <c r="W280" s="68"/>
      <c r="X280" s="68"/>
      <c r="Y280" s="68"/>
      <c r="AC280" s="93">
        <v>222</v>
      </c>
      <c r="AD280" s="95">
        <f t="shared" si="37"/>
        <v>625</v>
      </c>
      <c r="AE280" s="92">
        <f t="shared" si="38"/>
        <v>0</v>
      </c>
      <c r="AF280" s="92">
        <f t="shared" si="39"/>
        <v>0</v>
      </c>
      <c r="AG280" s="92">
        <f t="shared" si="40"/>
        <v>0</v>
      </c>
      <c r="AH280" s="92">
        <f t="shared" si="41"/>
        <v>0</v>
      </c>
      <c r="AI280" s="92">
        <f t="shared" si="42"/>
        <v>0</v>
      </c>
      <c r="AJ280" s="92">
        <f t="shared" si="43"/>
        <v>0</v>
      </c>
      <c r="AK280" s="92">
        <f t="shared" si="44"/>
        <v>0</v>
      </c>
      <c r="AL280" s="92">
        <f t="shared" si="45"/>
        <v>0</v>
      </c>
      <c r="AM280" s="92">
        <f t="shared" si="46"/>
        <v>0</v>
      </c>
      <c r="AN280" s="96">
        <f t="shared" si="47"/>
        <v>-128753.86</v>
      </c>
      <c r="AO280" s="94">
        <f t="shared" si="48"/>
        <v>-129378.86</v>
      </c>
    </row>
    <row r="281" spans="3:41" hidden="1" x14ac:dyDescent="0.25">
      <c r="C281" s="69"/>
      <c r="D281" s="69"/>
      <c r="E281" s="70"/>
      <c r="F281" s="70"/>
      <c r="G281" s="72"/>
      <c r="H281" s="71"/>
      <c r="I281" s="68"/>
      <c r="J281" s="68"/>
      <c r="K281" s="68"/>
      <c r="L281" s="68"/>
      <c r="M281" s="68"/>
      <c r="N281" s="68"/>
      <c r="O281" s="68"/>
      <c r="P281" s="68"/>
      <c r="Q281" s="68"/>
      <c r="R281" s="68"/>
      <c r="S281" s="68"/>
      <c r="T281" s="68"/>
      <c r="U281" s="68"/>
      <c r="V281" s="68"/>
      <c r="W281" s="68"/>
      <c r="X281" s="68"/>
      <c r="Y281" s="68"/>
      <c r="AC281" s="93">
        <v>223</v>
      </c>
      <c r="AD281" s="95">
        <f t="shared" si="37"/>
        <v>625</v>
      </c>
      <c r="AE281" s="92">
        <f t="shared" si="38"/>
        <v>0</v>
      </c>
      <c r="AF281" s="92">
        <f t="shared" si="39"/>
        <v>0</v>
      </c>
      <c r="AG281" s="92">
        <f t="shared" si="40"/>
        <v>0</v>
      </c>
      <c r="AH281" s="92">
        <f t="shared" si="41"/>
        <v>0</v>
      </c>
      <c r="AI281" s="92">
        <f t="shared" si="42"/>
        <v>0</v>
      </c>
      <c r="AJ281" s="92">
        <f t="shared" si="43"/>
        <v>0</v>
      </c>
      <c r="AK281" s="92">
        <f t="shared" si="44"/>
        <v>0</v>
      </c>
      <c r="AL281" s="92">
        <f t="shared" si="45"/>
        <v>0</v>
      </c>
      <c r="AM281" s="92">
        <f t="shared" si="46"/>
        <v>0</v>
      </c>
      <c r="AN281" s="96">
        <f t="shared" si="47"/>
        <v>-129378.86</v>
      </c>
      <c r="AO281" s="94">
        <f t="shared" si="48"/>
        <v>-130003.86</v>
      </c>
    </row>
    <row r="282" spans="3:41" hidden="1" x14ac:dyDescent="0.25">
      <c r="C282" s="69"/>
      <c r="D282" s="69"/>
      <c r="E282" s="70"/>
      <c r="F282" s="70"/>
      <c r="G282" s="72"/>
      <c r="H282" s="71"/>
      <c r="I282" s="68"/>
      <c r="J282" s="68"/>
      <c r="K282" s="68"/>
      <c r="L282" s="68"/>
      <c r="M282" s="68"/>
      <c r="N282" s="68"/>
      <c r="O282" s="68"/>
      <c r="P282" s="68"/>
      <c r="Q282" s="68"/>
      <c r="R282" s="68"/>
      <c r="S282" s="68"/>
      <c r="T282" s="68"/>
      <c r="U282" s="68"/>
      <c r="V282" s="68"/>
      <c r="W282" s="68"/>
      <c r="X282" s="68"/>
      <c r="Y282" s="68"/>
      <c r="AC282" s="93">
        <v>224</v>
      </c>
      <c r="AD282" s="95">
        <f t="shared" si="37"/>
        <v>625</v>
      </c>
      <c r="AE282" s="92">
        <f t="shared" si="38"/>
        <v>0</v>
      </c>
      <c r="AF282" s="92">
        <f t="shared" si="39"/>
        <v>0</v>
      </c>
      <c r="AG282" s="92">
        <f t="shared" si="40"/>
        <v>0</v>
      </c>
      <c r="AH282" s="92">
        <f t="shared" si="41"/>
        <v>0</v>
      </c>
      <c r="AI282" s="92">
        <f t="shared" si="42"/>
        <v>0</v>
      </c>
      <c r="AJ282" s="92">
        <f t="shared" si="43"/>
        <v>0</v>
      </c>
      <c r="AK282" s="92">
        <f t="shared" si="44"/>
        <v>0</v>
      </c>
      <c r="AL282" s="92">
        <f t="shared" si="45"/>
        <v>0</v>
      </c>
      <c r="AM282" s="92">
        <f t="shared" si="46"/>
        <v>0</v>
      </c>
      <c r="AN282" s="96">
        <f t="shared" si="47"/>
        <v>-130003.86</v>
      </c>
      <c r="AO282" s="94">
        <f t="shared" si="48"/>
        <v>-130628.86</v>
      </c>
    </row>
    <row r="283" spans="3:41" hidden="1" x14ac:dyDescent="0.25">
      <c r="C283" s="69"/>
      <c r="D283" s="69"/>
      <c r="E283" s="70"/>
      <c r="F283" s="70"/>
      <c r="G283" s="72"/>
      <c r="H283" s="71"/>
      <c r="I283" s="68"/>
      <c r="J283" s="68"/>
      <c r="K283" s="68"/>
      <c r="L283" s="68"/>
      <c r="M283" s="68"/>
      <c r="N283" s="68"/>
      <c r="O283" s="68"/>
      <c r="P283" s="68"/>
      <c r="Q283" s="68"/>
      <c r="R283" s="68"/>
      <c r="S283" s="68"/>
      <c r="T283" s="68"/>
      <c r="U283" s="68"/>
      <c r="V283" s="68"/>
      <c r="W283" s="68"/>
      <c r="X283" s="68"/>
      <c r="Y283" s="68"/>
      <c r="AC283" s="93">
        <v>225</v>
      </c>
      <c r="AD283" s="95">
        <f t="shared" si="37"/>
        <v>625</v>
      </c>
      <c r="AE283" s="92">
        <f t="shared" si="38"/>
        <v>0</v>
      </c>
      <c r="AF283" s="92">
        <f t="shared" si="39"/>
        <v>0</v>
      </c>
      <c r="AG283" s="92">
        <f t="shared" si="40"/>
        <v>0</v>
      </c>
      <c r="AH283" s="92">
        <f t="shared" si="41"/>
        <v>0</v>
      </c>
      <c r="AI283" s="92">
        <f t="shared" si="42"/>
        <v>0</v>
      </c>
      <c r="AJ283" s="92">
        <f t="shared" si="43"/>
        <v>0</v>
      </c>
      <c r="AK283" s="92">
        <f t="shared" si="44"/>
        <v>0</v>
      </c>
      <c r="AL283" s="92">
        <f t="shared" si="45"/>
        <v>0</v>
      </c>
      <c r="AM283" s="92">
        <f t="shared" si="46"/>
        <v>0</v>
      </c>
      <c r="AN283" s="96">
        <f t="shared" si="47"/>
        <v>-130628.86</v>
      </c>
      <c r="AO283" s="94">
        <f t="shared" si="48"/>
        <v>-131253.85999999999</v>
      </c>
    </row>
    <row r="284" spans="3:41" hidden="1" x14ac:dyDescent="0.25">
      <c r="C284" s="69"/>
      <c r="D284" s="69"/>
      <c r="E284" s="70"/>
      <c r="F284" s="70"/>
      <c r="G284" s="72"/>
      <c r="H284" s="71"/>
      <c r="I284" s="68"/>
      <c r="J284" s="68"/>
      <c r="K284" s="68"/>
      <c r="L284" s="68"/>
      <c r="M284" s="68"/>
      <c r="N284" s="68"/>
      <c r="O284" s="68"/>
      <c r="P284" s="68"/>
      <c r="Q284" s="68"/>
      <c r="R284" s="68"/>
      <c r="S284" s="68"/>
      <c r="T284" s="68"/>
      <c r="U284" s="68"/>
      <c r="V284" s="68"/>
      <c r="W284" s="68"/>
      <c r="X284" s="68"/>
      <c r="Y284" s="68"/>
      <c r="AC284" s="93">
        <v>226</v>
      </c>
      <c r="AD284" s="95">
        <f t="shared" si="37"/>
        <v>625</v>
      </c>
      <c r="AE284" s="92">
        <f t="shared" si="38"/>
        <v>0</v>
      </c>
      <c r="AF284" s="92">
        <f t="shared" si="39"/>
        <v>0</v>
      </c>
      <c r="AG284" s="92">
        <f t="shared" si="40"/>
        <v>0</v>
      </c>
      <c r="AH284" s="92">
        <f t="shared" si="41"/>
        <v>0</v>
      </c>
      <c r="AI284" s="92">
        <f t="shared" si="42"/>
        <v>0</v>
      </c>
      <c r="AJ284" s="92">
        <f t="shared" si="43"/>
        <v>0</v>
      </c>
      <c r="AK284" s="92">
        <f t="shared" si="44"/>
        <v>0</v>
      </c>
      <c r="AL284" s="92">
        <f t="shared" si="45"/>
        <v>0</v>
      </c>
      <c r="AM284" s="92">
        <f t="shared" si="46"/>
        <v>0</v>
      </c>
      <c r="AN284" s="96">
        <f t="shared" si="47"/>
        <v>-131253.85999999999</v>
      </c>
      <c r="AO284" s="94">
        <f t="shared" si="48"/>
        <v>-131878.85999999999</v>
      </c>
    </row>
    <row r="285" spans="3:41" hidden="1" x14ac:dyDescent="0.25">
      <c r="C285" s="69"/>
      <c r="D285" s="69"/>
      <c r="E285" s="70"/>
      <c r="F285" s="70"/>
      <c r="G285" s="72"/>
      <c r="H285" s="71"/>
      <c r="I285" s="68"/>
      <c r="J285" s="68"/>
      <c r="K285" s="68"/>
      <c r="L285" s="68"/>
      <c r="M285" s="68"/>
      <c r="N285" s="68"/>
      <c r="O285" s="68"/>
      <c r="P285" s="68"/>
      <c r="Q285" s="68"/>
      <c r="R285" s="68"/>
      <c r="S285" s="68"/>
      <c r="T285" s="68"/>
      <c r="U285" s="68"/>
      <c r="V285" s="68"/>
      <c r="W285" s="68"/>
      <c r="X285" s="68"/>
      <c r="Y285" s="68"/>
      <c r="AC285" s="93">
        <v>227</v>
      </c>
      <c r="AD285" s="95">
        <f t="shared" si="37"/>
        <v>625</v>
      </c>
      <c r="AE285" s="92">
        <f t="shared" si="38"/>
        <v>0</v>
      </c>
      <c r="AF285" s="92">
        <f t="shared" si="39"/>
        <v>0</v>
      </c>
      <c r="AG285" s="92">
        <f t="shared" si="40"/>
        <v>0</v>
      </c>
      <c r="AH285" s="92">
        <f t="shared" si="41"/>
        <v>0</v>
      </c>
      <c r="AI285" s="92">
        <f t="shared" si="42"/>
        <v>0</v>
      </c>
      <c r="AJ285" s="92">
        <f t="shared" si="43"/>
        <v>0</v>
      </c>
      <c r="AK285" s="92">
        <f t="shared" si="44"/>
        <v>0</v>
      </c>
      <c r="AL285" s="92">
        <f t="shared" si="45"/>
        <v>0</v>
      </c>
      <c r="AM285" s="92">
        <f t="shared" si="46"/>
        <v>0</v>
      </c>
      <c r="AN285" s="96">
        <f t="shared" si="47"/>
        <v>-131878.85999999999</v>
      </c>
      <c r="AO285" s="94">
        <f t="shared" si="48"/>
        <v>-132503.85999999999</v>
      </c>
    </row>
    <row r="286" spans="3:41" hidden="1" x14ac:dyDescent="0.25">
      <c r="C286" s="69"/>
      <c r="D286" s="69"/>
      <c r="E286" s="70"/>
      <c r="F286" s="70"/>
      <c r="G286" s="72"/>
      <c r="H286" s="71"/>
      <c r="I286" s="68"/>
      <c r="J286" s="68"/>
      <c r="K286" s="68"/>
      <c r="L286" s="68"/>
      <c r="M286" s="68"/>
      <c r="N286" s="68"/>
      <c r="O286" s="68"/>
      <c r="P286" s="68"/>
      <c r="Q286" s="68"/>
      <c r="R286" s="68"/>
      <c r="S286" s="68"/>
      <c r="T286" s="68"/>
      <c r="U286" s="68"/>
      <c r="V286" s="68"/>
      <c r="W286" s="68"/>
      <c r="X286" s="68"/>
      <c r="Y286" s="68"/>
      <c r="AC286" s="93">
        <v>228</v>
      </c>
      <c r="AD286" s="95">
        <f t="shared" si="37"/>
        <v>625</v>
      </c>
      <c r="AE286" s="92">
        <f t="shared" si="38"/>
        <v>0</v>
      </c>
      <c r="AF286" s="92">
        <f t="shared" si="39"/>
        <v>0</v>
      </c>
      <c r="AG286" s="92">
        <f t="shared" si="40"/>
        <v>0</v>
      </c>
      <c r="AH286" s="92">
        <f t="shared" si="41"/>
        <v>0</v>
      </c>
      <c r="AI286" s="92">
        <f t="shared" si="42"/>
        <v>0</v>
      </c>
      <c r="AJ286" s="92">
        <f t="shared" si="43"/>
        <v>0</v>
      </c>
      <c r="AK286" s="92">
        <f t="shared" si="44"/>
        <v>0</v>
      </c>
      <c r="AL286" s="92">
        <f t="shared" si="45"/>
        <v>0</v>
      </c>
      <c r="AM286" s="92">
        <f t="shared" si="46"/>
        <v>0</v>
      </c>
      <c r="AN286" s="96">
        <f t="shared" si="47"/>
        <v>-132503.85999999999</v>
      </c>
      <c r="AO286" s="94">
        <f t="shared" si="48"/>
        <v>-133128.85999999999</v>
      </c>
    </row>
    <row r="287" spans="3:41" hidden="1" x14ac:dyDescent="0.25">
      <c r="C287" s="69"/>
      <c r="D287" s="69"/>
      <c r="E287" s="70"/>
      <c r="F287" s="70"/>
      <c r="G287" s="72"/>
      <c r="H287" s="71"/>
      <c r="I287" s="68"/>
      <c r="J287" s="68"/>
      <c r="K287" s="68"/>
      <c r="L287" s="68"/>
      <c r="M287" s="68"/>
      <c r="N287" s="68"/>
      <c r="O287" s="68"/>
      <c r="P287" s="68"/>
      <c r="Q287" s="68"/>
      <c r="R287" s="68"/>
      <c r="S287" s="68"/>
      <c r="T287" s="68"/>
      <c r="U287" s="68"/>
      <c r="V287" s="68"/>
      <c r="W287" s="68"/>
      <c r="X287" s="68"/>
      <c r="Y287" s="68"/>
      <c r="AC287" s="93">
        <v>229</v>
      </c>
      <c r="AD287" s="95">
        <f t="shared" si="37"/>
        <v>625</v>
      </c>
      <c r="AE287" s="92">
        <f t="shared" si="38"/>
        <v>0</v>
      </c>
      <c r="AF287" s="92">
        <f t="shared" si="39"/>
        <v>0</v>
      </c>
      <c r="AG287" s="92">
        <f t="shared" si="40"/>
        <v>0</v>
      </c>
      <c r="AH287" s="92">
        <f t="shared" si="41"/>
        <v>0</v>
      </c>
      <c r="AI287" s="92">
        <f t="shared" si="42"/>
        <v>0</v>
      </c>
      <c r="AJ287" s="92">
        <f t="shared" si="43"/>
        <v>0</v>
      </c>
      <c r="AK287" s="92">
        <f t="shared" si="44"/>
        <v>0</v>
      </c>
      <c r="AL287" s="92">
        <f t="shared" si="45"/>
        <v>0</v>
      </c>
      <c r="AM287" s="92">
        <f t="shared" si="46"/>
        <v>0</v>
      </c>
      <c r="AN287" s="96">
        <f t="shared" si="47"/>
        <v>-133128.85999999999</v>
      </c>
      <c r="AO287" s="94">
        <f t="shared" si="48"/>
        <v>-133753.85999999999</v>
      </c>
    </row>
    <row r="288" spans="3:41" hidden="1" x14ac:dyDescent="0.25">
      <c r="C288" s="69"/>
      <c r="D288" s="69"/>
      <c r="E288" s="70"/>
      <c r="F288" s="70"/>
      <c r="G288" s="72"/>
      <c r="H288" s="71"/>
      <c r="I288" s="68"/>
      <c r="J288" s="68"/>
      <c r="K288" s="68"/>
      <c r="L288" s="68"/>
      <c r="M288" s="68"/>
      <c r="N288" s="68"/>
      <c r="O288" s="68"/>
      <c r="P288" s="68"/>
      <c r="Q288" s="68"/>
      <c r="R288" s="68"/>
      <c r="S288" s="68"/>
      <c r="T288" s="68"/>
      <c r="U288" s="68"/>
      <c r="V288" s="68"/>
      <c r="W288" s="68"/>
      <c r="X288" s="68"/>
      <c r="Y288" s="68"/>
      <c r="AC288" s="93">
        <v>230</v>
      </c>
      <c r="AD288" s="95">
        <f t="shared" si="37"/>
        <v>625</v>
      </c>
      <c r="AE288" s="92">
        <f t="shared" si="38"/>
        <v>0</v>
      </c>
      <c r="AF288" s="92">
        <f t="shared" si="39"/>
        <v>0</v>
      </c>
      <c r="AG288" s="92">
        <f t="shared" si="40"/>
        <v>0</v>
      </c>
      <c r="AH288" s="92">
        <f t="shared" si="41"/>
        <v>0</v>
      </c>
      <c r="AI288" s="92">
        <f t="shared" si="42"/>
        <v>0</v>
      </c>
      <c r="AJ288" s="92">
        <f t="shared" si="43"/>
        <v>0</v>
      </c>
      <c r="AK288" s="92">
        <f t="shared" si="44"/>
        <v>0</v>
      </c>
      <c r="AL288" s="92">
        <f t="shared" si="45"/>
        <v>0</v>
      </c>
      <c r="AM288" s="92">
        <f t="shared" si="46"/>
        <v>0</v>
      </c>
      <c r="AN288" s="96">
        <f t="shared" si="47"/>
        <v>-133753.85999999999</v>
      </c>
      <c r="AO288" s="94">
        <f t="shared" si="48"/>
        <v>-134378.85999999999</v>
      </c>
    </row>
    <row r="289" spans="3:41" hidden="1" x14ac:dyDescent="0.25">
      <c r="C289" s="69"/>
      <c r="D289" s="69"/>
      <c r="E289" s="70"/>
      <c r="F289" s="70"/>
      <c r="G289" s="72"/>
      <c r="H289" s="71"/>
      <c r="I289" s="68"/>
      <c r="J289" s="68"/>
      <c r="K289" s="68"/>
      <c r="L289" s="68"/>
      <c r="M289" s="68"/>
      <c r="N289" s="68"/>
      <c r="O289" s="68"/>
      <c r="P289" s="68"/>
      <c r="Q289" s="68"/>
      <c r="R289" s="68"/>
      <c r="S289" s="68"/>
      <c r="T289" s="68"/>
      <c r="U289" s="68"/>
      <c r="V289" s="68"/>
      <c r="W289" s="68"/>
      <c r="X289" s="68"/>
      <c r="Y289" s="68"/>
      <c r="AC289" s="93">
        <v>231</v>
      </c>
      <c r="AD289" s="95">
        <f t="shared" si="37"/>
        <v>625</v>
      </c>
      <c r="AE289" s="92">
        <f t="shared" si="38"/>
        <v>0</v>
      </c>
      <c r="AF289" s="92">
        <f t="shared" si="39"/>
        <v>0</v>
      </c>
      <c r="AG289" s="92">
        <f t="shared" si="40"/>
        <v>0</v>
      </c>
      <c r="AH289" s="92">
        <f t="shared" si="41"/>
        <v>0</v>
      </c>
      <c r="AI289" s="92">
        <f t="shared" si="42"/>
        <v>0</v>
      </c>
      <c r="AJ289" s="92">
        <f t="shared" si="43"/>
        <v>0</v>
      </c>
      <c r="AK289" s="92">
        <f t="shared" si="44"/>
        <v>0</v>
      </c>
      <c r="AL289" s="92">
        <f t="shared" si="45"/>
        <v>0</v>
      </c>
      <c r="AM289" s="92">
        <f t="shared" si="46"/>
        <v>0</v>
      </c>
      <c r="AN289" s="96">
        <f t="shared" si="47"/>
        <v>-134378.85999999999</v>
      </c>
      <c r="AO289" s="94">
        <f t="shared" si="48"/>
        <v>-135003.85999999999</v>
      </c>
    </row>
    <row r="290" spans="3:41" hidden="1" x14ac:dyDescent="0.25">
      <c r="C290" s="69"/>
      <c r="D290" s="69"/>
      <c r="E290" s="70"/>
      <c r="F290" s="70"/>
      <c r="G290" s="72"/>
      <c r="H290" s="71"/>
      <c r="I290" s="68"/>
      <c r="J290" s="68"/>
      <c r="K290" s="68"/>
      <c r="L290" s="68"/>
      <c r="M290" s="68"/>
      <c r="N290" s="68"/>
      <c r="O290" s="68"/>
      <c r="P290" s="68"/>
      <c r="Q290" s="68"/>
      <c r="R290" s="68"/>
      <c r="S290" s="68"/>
      <c r="T290" s="68"/>
      <c r="U290" s="68"/>
      <c r="V290" s="68"/>
      <c r="W290" s="68"/>
      <c r="X290" s="68"/>
      <c r="Y290" s="68"/>
      <c r="AC290" s="93">
        <v>232</v>
      </c>
      <c r="AD290" s="95">
        <f t="shared" si="37"/>
        <v>625</v>
      </c>
      <c r="AE290" s="92">
        <f t="shared" si="38"/>
        <v>0</v>
      </c>
      <c r="AF290" s="92">
        <f t="shared" si="39"/>
        <v>0</v>
      </c>
      <c r="AG290" s="92">
        <f t="shared" si="40"/>
        <v>0</v>
      </c>
      <c r="AH290" s="92">
        <f t="shared" si="41"/>
        <v>0</v>
      </c>
      <c r="AI290" s="92">
        <f t="shared" si="42"/>
        <v>0</v>
      </c>
      <c r="AJ290" s="92">
        <f t="shared" si="43"/>
        <v>0</v>
      </c>
      <c r="AK290" s="92">
        <f t="shared" si="44"/>
        <v>0</v>
      </c>
      <c r="AL290" s="92">
        <f t="shared" si="45"/>
        <v>0</v>
      </c>
      <c r="AM290" s="92">
        <f t="shared" si="46"/>
        <v>0</v>
      </c>
      <c r="AN290" s="96">
        <f t="shared" si="47"/>
        <v>-135003.85999999999</v>
      </c>
      <c r="AO290" s="94">
        <f t="shared" si="48"/>
        <v>-135628.85999999999</v>
      </c>
    </row>
    <row r="291" spans="3:41" hidden="1" x14ac:dyDescent="0.25">
      <c r="C291" s="69"/>
      <c r="D291" s="69"/>
      <c r="E291" s="70"/>
      <c r="F291" s="70"/>
      <c r="G291" s="72"/>
      <c r="H291" s="71"/>
      <c r="I291" s="68"/>
      <c r="J291" s="68"/>
      <c r="K291" s="68"/>
      <c r="L291" s="68"/>
      <c r="M291" s="68"/>
      <c r="N291" s="68"/>
      <c r="O291" s="68"/>
      <c r="P291" s="68"/>
      <c r="Q291" s="68"/>
      <c r="R291" s="68"/>
      <c r="S291" s="68"/>
      <c r="T291" s="68"/>
      <c r="U291" s="68"/>
      <c r="V291" s="68"/>
      <c r="W291" s="68"/>
      <c r="X291" s="68"/>
      <c r="Y291" s="68"/>
      <c r="AC291" s="93">
        <v>233</v>
      </c>
      <c r="AD291" s="95">
        <f t="shared" si="37"/>
        <v>625</v>
      </c>
      <c r="AE291" s="92">
        <f t="shared" si="38"/>
        <v>0</v>
      </c>
      <c r="AF291" s="92">
        <f t="shared" si="39"/>
        <v>0</v>
      </c>
      <c r="AG291" s="92">
        <f t="shared" si="40"/>
        <v>0</v>
      </c>
      <c r="AH291" s="92">
        <f t="shared" si="41"/>
        <v>0</v>
      </c>
      <c r="AI291" s="92">
        <f t="shared" si="42"/>
        <v>0</v>
      </c>
      <c r="AJ291" s="92">
        <f t="shared" si="43"/>
        <v>0</v>
      </c>
      <c r="AK291" s="92">
        <f t="shared" si="44"/>
        <v>0</v>
      </c>
      <c r="AL291" s="92">
        <f t="shared" si="45"/>
        <v>0</v>
      </c>
      <c r="AM291" s="92">
        <f t="shared" si="46"/>
        <v>0</v>
      </c>
      <c r="AN291" s="96">
        <f t="shared" si="47"/>
        <v>-135628.85999999999</v>
      </c>
      <c r="AO291" s="94">
        <f t="shared" si="48"/>
        <v>-136253.85999999999</v>
      </c>
    </row>
    <row r="292" spans="3:41" hidden="1" x14ac:dyDescent="0.25">
      <c r="C292" s="69"/>
      <c r="D292" s="69"/>
      <c r="E292" s="70"/>
      <c r="F292" s="70"/>
      <c r="G292" s="72"/>
      <c r="H292" s="71"/>
      <c r="I292" s="68"/>
      <c r="J292" s="68"/>
      <c r="K292" s="68"/>
      <c r="L292" s="68"/>
      <c r="M292" s="68"/>
      <c r="N292" s="68"/>
      <c r="O292" s="68"/>
      <c r="P292" s="68"/>
      <c r="Q292" s="68"/>
      <c r="R292" s="68"/>
      <c r="S292" s="68"/>
      <c r="T292" s="68"/>
      <c r="U292" s="68"/>
      <c r="V292" s="68"/>
      <c r="W292" s="68"/>
      <c r="X292" s="68"/>
      <c r="Y292" s="68"/>
      <c r="AC292" s="93">
        <v>234</v>
      </c>
      <c r="AD292" s="95">
        <f t="shared" si="37"/>
        <v>625</v>
      </c>
      <c r="AE292" s="92">
        <f t="shared" si="38"/>
        <v>0</v>
      </c>
      <c r="AF292" s="92">
        <f t="shared" si="39"/>
        <v>0</v>
      </c>
      <c r="AG292" s="92">
        <f t="shared" si="40"/>
        <v>0</v>
      </c>
      <c r="AH292" s="92">
        <f t="shared" si="41"/>
        <v>0</v>
      </c>
      <c r="AI292" s="92">
        <f t="shared" si="42"/>
        <v>0</v>
      </c>
      <c r="AJ292" s="92">
        <f t="shared" si="43"/>
        <v>0</v>
      </c>
      <c r="AK292" s="92">
        <f t="shared" si="44"/>
        <v>0</v>
      </c>
      <c r="AL292" s="92">
        <f t="shared" si="45"/>
        <v>0</v>
      </c>
      <c r="AM292" s="92">
        <f t="shared" si="46"/>
        <v>0</v>
      </c>
      <c r="AN292" s="96">
        <f t="shared" si="47"/>
        <v>-136253.85999999999</v>
      </c>
      <c r="AO292" s="94">
        <f t="shared" si="48"/>
        <v>-136878.85999999999</v>
      </c>
    </row>
    <row r="293" spans="3:41" hidden="1" x14ac:dyDescent="0.25">
      <c r="C293" s="69"/>
      <c r="D293" s="69"/>
      <c r="E293" s="70"/>
      <c r="F293" s="70"/>
      <c r="G293" s="72"/>
      <c r="H293" s="71"/>
      <c r="I293" s="68"/>
      <c r="J293" s="68"/>
      <c r="K293" s="68"/>
      <c r="L293" s="68"/>
      <c r="M293" s="68"/>
      <c r="N293" s="68"/>
      <c r="O293" s="68"/>
      <c r="P293" s="68"/>
      <c r="Q293" s="68"/>
      <c r="R293" s="68"/>
      <c r="S293" s="68"/>
      <c r="T293" s="68"/>
      <c r="U293" s="68"/>
      <c r="V293" s="68"/>
      <c r="W293" s="68"/>
      <c r="X293" s="68"/>
      <c r="Y293" s="68"/>
      <c r="AC293" s="93">
        <v>235</v>
      </c>
      <c r="AD293" s="95">
        <f t="shared" si="37"/>
        <v>625</v>
      </c>
      <c r="AE293" s="92">
        <f t="shared" si="38"/>
        <v>0</v>
      </c>
      <c r="AF293" s="92">
        <f t="shared" si="39"/>
        <v>0</v>
      </c>
      <c r="AG293" s="92">
        <f t="shared" si="40"/>
        <v>0</v>
      </c>
      <c r="AH293" s="92">
        <f t="shared" si="41"/>
        <v>0</v>
      </c>
      <c r="AI293" s="92">
        <f t="shared" si="42"/>
        <v>0</v>
      </c>
      <c r="AJ293" s="92">
        <f t="shared" si="43"/>
        <v>0</v>
      </c>
      <c r="AK293" s="92">
        <f t="shared" si="44"/>
        <v>0</v>
      </c>
      <c r="AL293" s="92">
        <f t="shared" si="45"/>
        <v>0</v>
      </c>
      <c r="AM293" s="92">
        <f t="shared" si="46"/>
        <v>0</v>
      </c>
      <c r="AN293" s="96">
        <f t="shared" si="47"/>
        <v>-136878.85999999999</v>
      </c>
      <c r="AO293" s="94">
        <f t="shared" si="48"/>
        <v>-137503.85999999999</v>
      </c>
    </row>
    <row r="294" spans="3:41" hidden="1" x14ac:dyDescent="0.25">
      <c r="C294" s="69"/>
      <c r="D294" s="69"/>
      <c r="E294" s="70"/>
      <c r="F294" s="70"/>
      <c r="G294" s="72"/>
      <c r="H294" s="71"/>
      <c r="I294" s="68"/>
      <c r="J294" s="68"/>
      <c r="K294" s="68"/>
      <c r="L294" s="68"/>
      <c r="M294" s="68"/>
      <c r="N294" s="68"/>
      <c r="O294" s="68"/>
      <c r="P294" s="68"/>
      <c r="Q294" s="68"/>
      <c r="R294" s="68"/>
      <c r="S294" s="68"/>
      <c r="T294" s="68"/>
      <c r="U294" s="68"/>
      <c r="V294" s="68"/>
      <c r="W294" s="68"/>
      <c r="X294" s="68"/>
      <c r="Y294" s="68"/>
      <c r="AC294" s="93">
        <v>236</v>
      </c>
      <c r="AD294" s="95">
        <f t="shared" si="37"/>
        <v>625</v>
      </c>
      <c r="AE294" s="92">
        <f t="shared" si="38"/>
        <v>0</v>
      </c>
      <c r="AF294" s="92">
        <f t="shared" si="39"/>
        <v>0</v>
      </c>
      <c r="AG294" s="92">
        <f t="shared" si="40"/>
        <v>0</v>
      </c>
      <c r="AH294" s="92">
        <f t="shared" si="41"/>
        <v>0</v>
      </c>
      <c r="AI294" s="92">
        <f t="shared" si="42"/>
        <v>0</v>
      </c>
      <c r="AJ294" s="92">
        <f t="shared" si="43"/>
        <v>0</v>
      </c>
      <c r="AK294" s="92">
        <f t="shared" si="44"/>
        <v>0</v>
      </c>
      <c r="AL294" s="92">
        <f t="shared" si="45"/>
        <v>0</v>
      </c>
      <c r="AM294" s="92">
        <f t="shared" si="46"/>
        <v>0</v>
      </c>
      <c r="AN294" s="96">
        <f t="shared" si="47"/>
        <v>-137503.85999999999</v>
      </c>
      <c r="AO294" s="94">
        <f t="shared" si="48"/>
        <v>-138128.85999999999</v>
      </c>
    </row>
    <row r="295" spans="3:41" hidden="1" x14ac:dyDescent="0.25">
      <c r="C295" s="69"/>
      <c r="D295" s="69"/>
      <c r="E295" s="70"/>
      <c r="F295" s="70"/>
      <c r="G295" s="72"/>
      <c r="H295" s="71"/>
      <c r="I295" s="68"/>
      <c r="J295" s="68"/>
      <c r="K295" s="68"/>
      <c r="L295" s="68"/>
      <c r="M295" s="68"/>
      <c r="N295" s="68"/>
      <c r="O295" s="68"/>
      <c r="P295" s="68"/>
      <c r="Q295" s="68"/>
      <c r="R295" s="68"/>
      <c r="S295" s="68"/>
      <c r="T295" s="68"/>
      <c r="U295" s="68"/>
      <c r="V295" s="68"/>
      <c r="W295" s="68"/>
      <c r="X295" s="68"/>
      <c r="Y295" s="68"/>
      <c r="AC295" s="93">
        <v>237</v>
      </c>
      <c r="AD295" s="95">
        <f t="shared" si="37"/>
        <v>625</v>
      </c>
      <c r="AE295" s="92">
        <f t="shared" si="38"/>
        <v>0</v>
      </c>
      <c r="AF295" s="92">
        <f t="shared" si="39"/>
        <v>0</v>
      </c>
      <c r="AG295" s="92">
        <f t="shared" si="40"/>
        <v>0</v>
      </c>
      <c r="AH295" s="92">
        <f t="shared" si="41"/>
        <v>0</v>
      </c>
      <c r="AI295" s="92">
        <f t="shared" si="42"/>
        <v>0</v>
      </c>
      <c r="AJ295" s="92">
        <f t="shared" si="43"/>
        <v>0</v>
      </c>
      <c r="AK295" s="92">
        <f t="shared" si="44"/>
        <v>0</v>
      </c>
      <c r="AL295" s="92">
        <f t="shared" si="45"/>
        <v>0</v>
      </c>
      <c r="AM295" s="92">
        <f t="shared" si="46"/>
        <v>0</v>
      </c>
      <c r="AN295" s="96">
        <f t="shared" si="47"/>
        <v>-138128.85999999999</v>
      </c>
      <c r="AO295" s="94">
        <f t="shared" si="48"/>
        <v>-138753.85999999999</v>
      </c>
    </row>
    <row r="296" spans="3:41" hidden="1" x14ac:dyDescent="0.25">
      <c r="C296" s="69"/>
      <c r="D296" s="69"/>
      <c r="E296" s="70"/>
      <c r="F296" s="70"/>
      <c r="G296" s="72"/>
      <c r="H296" s="71"/>
      <c r="I296" s="68"/>
      <c r="J296" s="68"/>
      <c r="K296" s="68"/>
      <c r="L296" s="68"/>
      <c r="M296" s="68"/>
      <c r="N296" s="68"/>
      <c r="O296" s="68"/>
      <c r="P296" s="68"/>
      <c r="Q296" s="68"/>
      <c r="R296" s="68"/>
      <c r="S296" s="68"/>
      <c r="T296" s="68"/>
      <c r="U296" s="68"/>
      <c r="V296" s="68"/>
      <c r="W296" s="68"/>
      <c r="X296" s="68"/>
      <c r="Y296" s="68"/>
      <c r="AC296" s="93">
        <v>238</v>
      </c>
      <c r="AD296" s="95">
        <f t="shared" si="37"/>
        <v>625</v>
      </c>
      <c r="AE296" s="92">
        <f t="shared" si="38"/>
        <v>0</v>
      </c>
      <c r="AF296" s="92">
        <f t="shared" si="39"/>
        <v>0</v>
      </c>
      <c r="AG296" s="92">
        <f t="shared" si="40"/>
        <v>0</v>
      </c>
      <c r="AH296" s="92">
        <f t="shared" si="41"/>
        <v>0</v>
      </c>
      <c r="AI296" s="92">
        <f t="shared" si="42"/>
        <v>0</v>
      </c>
      <c r="AJ296" s="92">
        <f t="shared" si="43"/>
        <v>0</v>
      </c>
      <c r="AK296" s="92">
        <f t="shared" si="44"/>
        <v>0</v>
      </c>
      <c r="AL296" s="92">
        <f t="shared" si="45"/>
        <v>0</v>
      </c>
      <c r="AM296" s="92">
        <f t="shared" si="46"/>
        <v>0</v>
      </c>
      <c r="AN296" s="96">
        <f t="shared" si="47"/>
        <v>-138753.85999999999</v>
      </c>
      <c r="AO296" s="94">
        <f t="shared" si="48"/>
        <v>-139378.85999999999</v>
      </c>
    </row>
    <row r="297" spans="3:41" hidden="1" x14ac:dyDescent="0.25">
      <c r="C297" s="69"/>
      <c r="D297" s="69"/>
      <c r="E297" s="70"/>
      <c r="F297" s="70"/>
      <c r="G297" s="72"/>
      <c r="H297" s="71"/>
      <c r="I297" s="68"/>
      <c r="J297" s="68"/>
      <c r="K297" s="68"/>
      <c r="L297" s="68"/>
      <c r="M297" s="68"/>
      <c r="N297" s="68"/>
      <c r="O297" s="68"/>
      <c r="P297" s="68"/>
      <c r="Q297" s="68"/>
      <c r="R297" s="68"/>
      <c r="S297" s="68"/>
      <c r="T297" s="68"/>
      <c r="U297" s="68"/>
      <c r="V297" s="68"/>
      <c r="W297" s="68"/>
      <c r="X297" s="68"/>
      <c r="Y297" s="68"/>
      <c r="AC297" s="93">
        <v>239</v>
      </c>
      <c r="AD297" s="95">
        <f t="shared" si="37"/>
        <v>625</v>
      </c>
      <c r="AE297" s="92">
        <f t="shared" si="38"/>
        <v>0</v>
      </c>
      <c r="AF297" s="92">
        <f t="shared" si="39"/>
        <v>0</v>
      </c>
      <c r="AG297" s="92">
        <f t="shared" si="40"/>
        <v>0</v>
      </c>
      <c r="AH297" s="92">
        <f t="shared" si="41"/>
        <v>0</v>
      </c>
      <c r="AI297" s="92">
        <f t="shared" si="42"/>
        <v>0</v>
      </c>
      <c r="AJ297" s="92">
        <f t="shared" si="43"/>
        <v>0</v>
      </c>
      <c r="AK297" s="92">
        <f t="shared" si="44"/>
        <v>0</v>
      </c>
      <c r="AL297" s="92">
        <f t="shared" si="45"/>
        <v>0</v>
      </c>
      <c r="AM297" s="92">
        <f t="shared" si="46"/>
        <v>0</v>
      </c>
      <c r="AN297" s="96">
        <f t="shared" si="47"/>
        <v>-139378.85999999999</v>
      </c>
      <c r="AO297" s="94">
        <f t="shared" si="48"/>
        <v>-140003.85999999999</v>
      </c>
    </row>
    <row r="298" spans="3:41" hidden="1" x14ac:dyDescent="0.25">
      <c r="C298" s="69"/>
      <c r="D298" s="69"/>
      <c r="E298" s="70"/>
      <c r="F298" s="70"/>
      <c r="G298" s="72"/>
      <c r="H298" s="71"/>
      <c r="I298" s="68"/>
      <c r="J298" s="68"/>
      <c r="K298" s="68"/>
      <c r="L298" s="68"/>
      <c r="M298" s="68"/>
      <c r="N298" s="68"/>
      <c r="O298" s="68"/>
      <c r="P298" s="68"/>
      <c r="Q298" s="68"/>
      <c r="R298" s="68"/>
      <c r="S298" s="68"/>
      <c r="T298" s="68"/>
      <c r="U298" s="68"/>
      <c r="V298" s="68"/>
      <c r="W298" s="68"/>
      <c r="X298" s="68"/>
      <c r="Y298" s="68"/>
      <c r="AC298" s="93">
        <v>240</v>
      </c>
      <c r="AD298" s="95">
        <f t="shared" si="37"/>
        <v>625</v>
      </c>
      <c r="AE298" s="92">
        <f t="shared" si="38"/>
        <v>0</v>
      </c>
      <c r="AF298" s="92">
        <f t="shared" si="39"/>
        <v>0</v>
      </c>
      <c r="AG298" s="92">
        <f t="shared" si="40"/>
        <v>0</v>
      </c>
      <c r="AH298" s="92">
        <f t="shared" si="41"/>
        <v>0</v>
      </c>
      <c r="AI298" s="92">
        <f t="shared" si="42"/>
        <v>0</v>
      </c>
      <c r="AJ298" s="92">
        <f t="shared" si="43"/>
        <v>0</v>
      </c>
      <c r="AK298" s="92">
        <f t="shared" si="44"/>
        <v>0</v>
      </c>
      <c r="AL298" s="92">
        <f t="shared" si="45"/>
        <v>0</v>
      </c>
      <c r="AM298" s="92">
        <f t="shared" si="46"/>
        <v>0</v>
      </c>
      <c r="AN298" s="96">
        <f t="shared" si="47"/>
        <v>-140003.85999999999</v>
      </c>
      <c r="AO298" s="94">
        <f t="shared" si="48"/>
        <v>-140628.85999999999</v>
      </c>
    </row>
    <row r="299" spans="3:41" hidden="1" x14ac:dyDescent="0.25">
      <c r="C299" s="69"/>
      <c r="D299" s="69"/>
      <c r="E299" s="70"/>
      <c r="F299" s="70"/>
      <c r="G299" s="72"/>
      <c r="H299" s="71"/>
      <c r="I299" s="68"/>
      <c r="J299" s="68"/>
      <c r="K299" s="68"/>
      <c r="L299" s="68"/>
      <c r="M299" s="68"/>
      <c r="N299" s="68"/>
      <c r="O299" s="68"/>
      <c r="P299" s="68"/>
      <c r="Q299" s="68"/>
      <c r="R299" s="68"/>
      <c r="S299" s="68"/>
      <c r="T299" s="68"/>
      <c r="U299" s="68"/>
      <c r="V299" s="68"/>
      <c r="W299" s="68"/>
      <c r="X299" s="68"/>
      <c r="Y299" s="68"/>
      <c r="AC299" s="93">
        <v>241</v>
      </c>
      <c r="AD299" s="95">
        <f t="shared" si="37"/>
        <v>625</v>
      </c>
      <c r="AE299" s="92">
        <f t="shared" si="38"/>
        <v>0</v>
      </c>
      <c r="AF299" s="92">
        <f t="shared" si="39"/>
        <v>0</v>
      </c>
      <c r="AG299" s="92">
        <f t="shared" si="40"/>
        <v>0</v>
      </c>
      <c r="AH299" s="92">
        <f t="shared" si="41"/>
        <v>0</v>
      </c>
      <c r="AI299" s="92">
        <f t="shared" si="42"/>
        <v>0</v>
      </c>
      <c r="AJ299" s="92">
        <f t="shared" si="43"/>
        <v>0</v>
      </c>
      <c r="AK299" s="92">
        <f t="shared" si="44"/>
        <v>0</v>
      </c>
      <c r="AL299" s="92">
        <f t="shared" si="45"/>
        <v>0</v>
      </c>
      <c r="AM299" s="92">
        <f t="shared" si="46"/>
        <v>0</v>
      </c>
      <c r="AN299" s="96">
        <f t="shared" si="47"/>
        <v>-140628.85999999999</v>
      </c>
      <c r="AO299" s="94">
        <f t="shared" si="48"/>
        <v>-141253.85999999999</v>
      </c>
    </row>
    <row r="300" spans="3:41" hidden="1" x14ac:dyDescent="0.25">
      <c r="C300" s="69"/>
      <c r="D300" s="69"/>
      <c r="E300" s="70"/>
      <c r="F300" s="70"/>
      <c r="G300" s="72"/>
      <c r="H300" s="71"/>
      <c r="I300" s="68"/>
      <c r="J300" s="68"/>
      <c r="K300" s="68"/>
      <c r="L300" s="68"/>
      <c r="M300" s="68"/>
      <c r="N300" s="68"/>
      <c r="O300" s="68"/>
      <c r="P300" s="68"/>
      <c r="Q300" s="68"/>
      <c r="R300" s="68"/>
      <c r="S300" s="68"/>
      <c r="T300" s="68"/>
      <c r="U300" s="68"/>
      <c r="V300" s="68"/>
      <c r="W300" s="68"/>
      <c r="X300" s="68"/>
      <c r="Y300" s="68"/>
      <c r="AC300" s="93">
        <v>242</v>
      </c>
      <c r="AD300" s="95">
        <f t="shared" si="37"/>
        <v>625</v>
      </c>
      <c r="AE300" s="92">
        <f t="shared" si="38"/>
        <v>0</v>
      </c>
      <c r="AF300" s="92">
        <f t="shared" si="39"/>
        <v>0</v>
      </c>
      <c r="AG300" s="92">
        <f t="shared" si="40"/>
        <v>0</v>
      </c>
      <c r="AH300" s="92">
        <f t="shared" si="41"/>
        <v>0</v>
      </c>
      <c r="AI300" s="92">
        <f t="shared" si="42"/>
        <v>0</v>
      </c>
      <c r="AJ300" s="92">
        <f t="shared" si="43"/>
        <v>0</v>
      </c>
      <c r="AK300" s="92">
        <f t="shared" si="44"/>
        <v>0</v>
      </c>
      <c r="AL300" s="92">
        <f t="shared" si="45"/>
        <v>0</v>
      </c>
      <c r="AM300" s="92">
        <f t="shared" si="46"/>
        <v>0</v>
      </c>
      <c r="AN300" s="96">
        <f t="shared" si="47"/>
        <v>-141253.85999999999</v>
      </c>
      <c r="AO300" s="94">
        <f t="shared" si="48"/>
        <v>-141878.85999999999</v>
      </c>
    </row>
    <row r="301" spans="3:41" hidden="1" x14ac:dyDescent="0.25">
      <c r="C301" s="69"/>
      <c r="D301" s="69"/>
      <c r="E301" s="70"/>
      <c r="F301" s="70"/>
      <c r="G301" s="72"/>
      <c r="H301" s="71"/>
      <c r="I301" s="68"/>
      <c r="J301" s="68"/>
      <c r="K301" s="68"/>
      <c r="L301" s="68"/>
      <c r="M301" s="68"/>
      <c r="N301" s="68"/>
      <c r="O301" s="68"/>
      <c r="P301" s="68"/>
      <c r="Q301" s="68"/>
      <c r="R301" s="68"/>
      <c r="S301" s="68"/>
      <c r="T301" s="68"/>
      <c r="U301" s="68"/>
      <c r="V301" s="68"/>
      <c r="W301" s="68"/>
      <c r="X301" s="68"/>
      <c r="Y301" s="68"/>
      <c r="AC301" s="93">
        <v>243</v>
      </c>
      <c r="AD301" s="95">
        <f t="shared" si="37"/>
        <v>625</v>
      </c>
      <c r="AE301" s="92">
        <f t="shared" si="38"/>
        <v>0</v>
      </c>
      <c r="AF301" s="92">
        <f t="shared" si="39"/>
        <v>0</v>
      </c>
      <c r="AG301" s="92">
        <f t="shared" si="40"/>
        <v>0</v>
      </c>
      <c r="AH301" s="92">
        <f t="shared" si="41"/>
        <v>0</v>
      </c>
      <c r="AI301" s="92">
        <f t="shared" si="42"/>
        <v>0</v>
      </c>
      <c r="AJ301" s="92">
        <f t="shared" si="43"/>
        <v>0</v>
      </c>
      <c r="AK301" s="92">
        <f t="shared" si="44"/>
        <v>0</v>
      </c>
      <c r="AL301" s="92">
        <f t="shared" si="45"/>
        <v>0</v>
      </c>
      <c r="AM301" s="92">
        <f t="shared" si="46"/>
        <v>0</v>
      </c>
      <c r="AN301" s="96">
        <f t="shared" si="47"/>
        <v>-141878.85999999999</v>
      </c>
      <c r="AO301" s="94">
        <f t="shared" si="48"/>
        <v>-142503.85999999999</v>
      </c>
    </row>
    <row r="302" spans="3:41" hidden="1" x14ac:dyDescent="0.25">
      <c r="C302" s="69"/>
      <c r="D302" s="69"/>
      <c r="E302" s="70"/>
      <c r="F302" s="70"/>
      <c r="G302" s="72"/>
      <c r="H302" s="71"/>
      <c r="I302" s="68"/>
      <c r="J302" s="68"/>
      <c r="K302" s="68"/>
      <c r="L302" s="68"/>
      <c r="M302" s="68"/>
      <c r="N302" s="68"/>
      <c r="O302" s="68"/>
      <c r="P302" s="68"/>
      <c r="Q302" s="68"/>
      <c r="R302" s="68"/>
      <c r="S302" s="68"/>
      <c r="T302" s="68"/>
      <c r="U302" s="68"/>
      <c r="V302" s="68"/>
      <c r="W302" s="68"/>
      <c r="X302" s="68"/>
      <c r="Y302" s="68"/>
      <c r="AC302" s="93">
        <v>244</v>
      </c>
      <c r="AD302" s="95">
        <f t="shared" si="37"/>
        <v>625</v>
      </c>
      <c r="AE302" s="92">
        <f t="shared" si="38"/>
        <v>0</v>
      </c>
      <c r="AF302" s="92">
        <f t="shared" si="39"/>
        <v>0</v>
      </c>
      <c r="AG302" s="92">
        <f t="shared" si="40"/>
        <v>0</v>
      </c>
      <c r="AH302" s="92">
        <f t="shared" si="41"/>
        <v>0</v>
      </c>
      <c r="AI302" s="92">
        <f t="shared" si="42"/>
        <v>0</v>
      </c>
      <c r="AJ302" s="92">
        <f t="shared" si="43"/>
        <v>0</v>
      </c>
      <c r="AK302" s="92">
        <f t="shared" si="44"/>
        <v>0</v>
      </c>
      <c r="AL302" s="92">
        <f t="shared" si="45"/>
        <v>0</v>
      </c>
      <c r="AM302" s="92">
        <f t="shared" si="46"/>
        <v>0</v>
      </c>
      <c r="AN302" s="96">
        <f t="shared" si="47"/>
        <v>-142503.85999999999</v>
      </c>
      <c r="AO302" s="94">
        <f t="shared" si="48"/>
        <v>-143128.85999999999</v>
      </c>
    </row>
    <row r="303" spans="3:41" hidden="1" x14ac:dyDescent="0.25">
      <c r="AC303" s="93">
        <v>245</v>
      </c>
      <c r="AD303" s="95">
        <f t="shared" si="37"/>
        <v>625</v>
      </c>
      <c r="AE303" s="92">
        <f t="shared" si="38"/>
        <v>0</v>
      </c>
      <c r="AF303" s="92">
        <f t="shared" si="39"/>
        <v>0</v>
      </c>
      <c r="AG303" s="92">
        <f t="shared" si="40"/>
        <v>0</v>
      </c>
      <c r="AH303" s="92">
        <f t="shared" si="41"/>
        <v>0</v>
      </c>
      <c r="AI303" s="92">
        <f t="shared" si="42"/>
        <v>0</v>
      </c>
      <c r="AJ303" s="92">
        <f t="shared" si="43"/>
        <v>0</v>
      </c>
      <c r="AK303" s="92">
        <f t="shared" si="44"/>
        <v>0</v>
      </c>
      <c r="AL303" s="92">
        <f t="shared" si="45"/>
        <v>0</v>
      </c>
      <c r="AM303" s="92">
        <f t="shared" si="46"/>
        <v>0</v>
      </c>
      <c r="AN303" s="96">
        <f t="shared" si="47"/>
        <v>-143128.85999999999</v>
      </c>
      <c r="AO303" s="94">
        <f t="shared" si="48"/>
        <v>-143753.85999999999</v>
      </c>
    </row>
    <row r="304" spans="3:41" hidden="1" x14ac:dyDescent="0.25">
      <c r="AC304" s="93">
        <v>246</v>
      </c>
      <c r="AD304" s="95">
        <f t="shared" si="37"/>
        <v>625</v>
      </c>
      <c r="AE304" s="92">
        <f t="shared" si="38"/>
        <v>0</v>
      </c>
      <c r="AF304" s="92">
        <f t="shared" si="39"/>
        <v>0</v>
      </c>
      <c r="AG304" s="92">
        <f t="shared" si="40"/>
        <v>0</v>
      </c>
      <c r="AH304" s="92">
        <f t="shared" si="41"/>
        <v>0</v>
      </c>
      <c r="AI304" s="92">
        <f t="shared" si="42"/>
        <v>0</v>
      </c>
      <c r="AJ304" s="92">
        <f t="shared" si="43"/>
        <v>0</v>
      </c>
      <c r="AK304" s="92">
        <f t="shared" si="44"/>
        <v>0</v>
      </c>
      <c r="AL304" s="92">
        <f t="shared" si="45"/>
        <v>0</v>
      </c>
      <c r="AM304" s="92">
        <f t="shared" si="46"/>
        <v>0</v>
      </c>
      <c r="AN304" s="96">
        <f t="shared" si="47"/>
        <v>-143753.85999999999</v>
      </c>
      <c r="AO304" s="94">
        <f t="shared" si="48"/>
        <v>-144378.85999999999</v>
      </c>
    </row>
    <row r="305" spans="29:41" hidden="1" x14ac:dyDescent="0.25">
      <c r="AC305" s="93">
        <v>247</v>
      </c>
      <c r="AD305" s="95">
        <f t="shared" si="37"/>
        <v>625</v>
      </c>
      <c r="AE305" s="92">
        <f t="shared" si="38"/>
        <v>0</v>
      </c>
      <c r="AF305" s="92">
        <f t="shared" si="39"/>
        <v>0</v>
      </c>
      <c r="AG305" s="92">
        <f t="shared" si="40"/>
        <v>0</v>
      </c>
      <c r="AH305" s="92">
        <f t="shared" si="41"/>
        <v>0</v>
      </c>
      <c r="AI305" s="92">
        <f t="shared" si="42"/>
        <v>0</v>
      </c>
      <c r="AJ305" s="92">
        <f t="shared" si="43"/>
        <v>0</v>
      </c>
      <c r="AK305" s="92">
        <f t="shared" si="44"/>
        <v>0</v>
      </c>
      <c r="AL305" s="92">
        <f t="shared" si="45"/>
        <v>0</v>
      </c>
      <c r="AM305" s="92">
        <f t="shared" si="46"/>
        <v>0</v>
      </c>
      <c r="AN305" s="96">
        <f t="shared" si="47"/>
        <v>-144378.85999999999</v>
      </c>
      <c r="AO305" s="94">
        <f t="shared" si="48"/>
        <v>-145003.85999999999</v>
      </c>
    </row>
    <row r="306" spans="29:41" hidden="1" x14ac:dyDescent="0.25">
      <c r="AC306" s="93">
        <v>248</v>
      </c>
      <c r="AD306" s="95">
        <f t="shared" si="37"/>
        <v>625</v>
      </c>
      <c r="AE306" s="92">
        <f t="shared" si="38"/>
        <v>0</v>
      </c>
      <c r="AF306" s="92">
        <f t="shared" si="39"/>
        <v>0</v>
      </c>
      <c r="AG306" s="92">
        <f t="shared" si="40"/>
        <v>0</v>
      </c>
      <c r="AH306" s="92">
        <f t="shared" si="41"/>
        <v>0</v>
      </c>
      <c r="AI306" s="92">
        <f t="shared" si="42"/>
        <v>0</v>
      </c>
      <c r="AJ306" s="92">
        <f t="shared" si="43"/>
        <v>0</v>
      </c>
      <c r="AK306" s="92">
        <f t="shared" si="44"/>
        <v>0</v>
      </c>
      <c r="AL306" s="92">
        <f t="shared" si="45"/>
        <v>0</v>
      </c>
      <c r="AM306" s="92">
        <f t="shared" si="46"/>
        <v>0</v>
      </c>
      <c r="AN306" s="96">
        <f t="shared" si="47"/>
        <v>-145003.85999999999</v>
      </c>
      <c r="AO306" s="94">
        <f t="shared" si="48"/>
        <v>-145628.85999999999</v>
      </c>
    </row>
    <row r="307" spans="29:41" hidden="1" x14ac:dyDescent="0.25">
      <c r="AC307" s="93">
        <v>249</v>
      </c>
      <c r="AD307" s="95">
        <f t="shared" si="37"/>
        <v>625</v>
      </c>
      <c r="AE307" s="92">
        <f t="shared" si="38"/>
        <v>0</v>
      </c>
      <c r="AF307" s="92">
        <f t="shared" si="39"/>
        <v>0</v>
      </c>
      <c r="AG307" s="92">
        <f t="shared" si="40"/>
        <v>0</v>
      </c>
      <c r="AH307" s="92">
        <f t="shared" si="41"/>
        <v>0</v>
      </c>
      <c r="AI307" s="92">
        <f t="shared" si="42"/>
        <v>0</v>
      </c>
      <c r="AJ307" s="92">
        <f t="shared" si="43"/>
        <v>0</v>
      </c>
      <c r="AK307" s="92">
        <f t="shared" si="44"/>
        <v>0</v>
      </c>
      <c r="AL307" s="92">
        <f t="shared" si="45"/>
        <v>0</v>
      </c>
      <c r="AM307" s="92">
        <f t="shared" si="46"/>
        <v>0</v>
      </c>
      <c r="AN307" s="96">
        <f t="shared" si="47"/>
        <v>-145628.85999999999</v>
      </c>
      <c r="AO307" s="94">
        <f t="shared" si="48"/>
        <v>-146253.85999999999</v>
      </c>
    </row>
    <row r="308" spans="29:41" hidden="1" x14ac:dyDescent="0.25">
      <c r="AC308" s="93">
        <v>250</v>
      </c>
      <c r="AD308" s="95">
        <f t="shared" si="37"/>
        <v>625</v>
      </c>
      <c r="AE308" s="92">
        <f t="shared" si="38"/>
        <v>0</v>
      </c>
      <c r="AF308" s="92">
        <f t="shared" si="39"/>
        <v>0</v>
      </c>
      <c r="AG308" s="92">
        <f t="shared" si="40"/>
        <v>0</v>
      </c>
      <c r="AH308" s="92">
        <f t="shared" si="41"/>
        <v>0</v>
      </c>
      <c r="AI308" s="92">
        <f t="shared" si="42"/>
        <v>0</v>
      </c>
      <c r="AJ308" s="92">
        <f t="shared" si="43"/>
        <v>0</v>
      </c>
      <c r="AK308" s="92">
        <f t="shared" si="44"/>
        <v>0</v>
      </c>
      <c r="AL308" s="92">
        <f t="shared" si="45"/>
        <v>0</v>
      </c>
      <c r="AM308" s="92">
        <f t="shared" si="46"/>
        <v>0</v>
      </c>
      <c r="AN308" s="96">
        <f t="shared" si="47"/>
        <v>-146253.85999999999</v>
      </c>
      <c r="AO308" s="94">
        <f t="shared" si="48"/>
        <v>-146878.85999999999</v>
      </c>
    </row>
    <row r="309" spans="29:41" hidden="1" x14ac:dyDescent="0.25">
      <c r="AC309" s="93">
        <v>251</v>
      </c>
      <c r="AD309" s="95">
        <f t="shared" si="37"/>
        <v>625</v>
      </c>
      <c r="AE309" s="92">
        <f t="shared" si="38"/>
        <v>0</v>
      </c>
      <c r="AF309" s="92">
        <f t="shared" si="39"/>
        <v>0</v>
      </c>
      <c r="AG309" s="92">
        <f t="shared" si="40"/>
        <v>0</v>
      </c>
      <c r="AH309" s="92">
        <f t="shared" si="41"/>
        <v>0</v>
      </c>
      <c r="AI309" s="92">
        <f t="shared" si="42"/>
        <v>0</v>
      </c>
      <c r="AJ309" s="92">
        <f t="shared" si="43"/>
        <v>0</v>
      </c>
      <c r="AK309" s="92">
        <f t="shared" si="44"/>
        <v>0</v>
      </c>
      <c r="AL309" s="92">
        <f t="shared" si="45"/>
        <v>0</v>
      </c>
      <c r="AM309" s="92">
        <f t="shared" si="46"/>
        <v>0</v>
      </c>
      <c r="AN309" s="96">
        <f t="shared" si="47"/>
        <v>-146878.85999999999</v>
      </c>
      <c r="AO309" s="94">
        <f t="shared" si="48"/>
        <v>-147503.85999999999</v>
      </c>
    </row>
    <row r="310" spans="29:41" hidden="1" x14ac:dyDescent="0.25">
      <c r="AC310" s="93">
        <v>252</v>
      </c>
      <c r="AD310" s="95">
        <f t="shared" si="37"/>
        <v>625</v>
      </c>
      <c r="AE310" s="92">
        <f t="shared" si="38"/>
        <v>0</v>
      </c>
      <c r="AF310" s="92">
        <f t="shared" si="39"/>
        <v>0</v>
      </c>
      <c r="AG310" s="92">
        <f t="shared" si="40"/>
        <v>0</v>
      </c>
      <c r="AH310" s="92">
        <f t="shared" si="41"/>
        <v>0</v>
      </c>
      <c r="AI310" s="92">
        <f t="shared" si="42"/>
        <v>0</v>
      </c>
      <c r="AJ310" s="92">
        <f t="shared" si="43"/>
        <v>0</v>
      </c>
      <c r="AK310" s="92">
        <f t="shared" si="44"/>
        <v>0</v>
      </c>
      <c r="AL310" s="92">
        <f t="shared" si="45"/>
        <v>0</v>
      </c>
      <c r="AM310" s="92">
        <f t="shared" si="46"/>
        <v>0</v>
      </c>
      <c r="AN310" s="96">
        <f t="shared" si="47"/>
        <v>-147503.85999999999</v>
      </c>
      <c r="AO310" s="94">
        <f t="shared" si="48"/>
        <v>-148128.85999999999</v>
      </c>
    </row>
    <row r="311" spans="29:41" hidden="1" x14ac:dyDescent="0.25">
      <c r="AC311" s="93">
        <v>253</v>
      </c>
      <c r="AD311" s="95">
        <f t="shared" si="37"/>
        <v>625</v>
      </c>
      <c r="AE311" s="92">
        <f t="shared" si="38"/>
        <v>0</v>
      </c>
      <c r="AF311" s="92">
        <f t="shared" si="39"/>
        <v>0</v>
      </c>
      <c r="AG311" s="92">
        <f t="shared" si="40"/>
        <v>0</v>
      </c>
      <c r="AH311" s="92">
        <f t="shared" si="41"/>
        <v>0</v>
      </c>
      <c r="AI311" s="92">
        <f t="shared" si="42"/>
        <v>0</v>
      </c>
      <c r="AJ311" s="92">
        <f t="shared" si="43"/>
        <v>0</v>
      </c>
      <c r="AK311" s="92">
        <f t="shared" si="44"/>
        <v>0</v>
      </c>
      <c r="AL311" s="92">
        <f t="shared" si="45"/>
        <v>0</v>
      </c>
      <c r="AM311" s="92">
        <f t="shared" si="46"/>
        <v>0</v>
      </c>
      <c r="AN311" s="96">
        <f t="shared" si="47"/>
        <v>-148128.85999999999</v>
      </c>
      <c r="AO311" s="94">
        <f t="shared" si="48"/>
        <v>-148753.85999999999</v>
      </c>
    </row>
    <row r="312" spans="29:41" hidden="1" x14ac:dyDescent="0.25">
      <c r="AC312" s="93">
        <v>254</v>
      </c>
      <c r="AD312" s="95">
        <f t="shared" si="37"/>
        <v>625</v>
      </c>
      <c r="AE312" s="92">
        <f t="shared" si="38"/>
        <v>0</v>
      </c>
      <c r="AF312" s="92">
        <f t="shared" si="39"/>
        <v>0</v>
      </c>
      <c r="AG312" s="92">
        <f t="shared" si="40"/>
        <v>0</v>
      </c>
      <c r="AH312" s="92">
        <f t="shared" si="41"/>
        <v>0</v>
      </c>
      <c r="AI312" s="92">
        <f t="shared" si="42"/>
        <v>0</v>
      </c>
      <c r="AJ312" s="92">
        <f t="shared" si="43"/>
        <v>0</v>
      </c>
      <c r="AK312" s="92">
        <f t="shared" si="44"/>
        <v>0</v>
      </c>
      <c r="AL312" s="92">
        <f t="shared" si="45"/>
        <v>0</v>
      </c>
      <c r="AM312" s="92">
        <f t="shared" si="46"/>
        <v>0</v>
      </c>
      <c r="AN312" s="96">
        <f t="shared" si="47"/>
        <v>-148753.85999999999</v>
      </c>
      <c r="AO312" s="94">
        <f t="shared" si="48"/>
        <v>-149378.85999999999</v>
      </c>
    </row>
    <row r="313" spans="29:41" hidden="1" x14ac:dyDescent="0.25">
      <c r="AC313" s="93">
        <v>255</v>
      </c>
      <c r="AD313" s="95">
        <f t="shared" si="37"/>
        <v>625</v>
      </c>
      <c r="AE313" s="92">
        <f t="shared" si="38"/>
        <v>0</v>
      </c>
      <c r="AF313" s="92">
        <f t="shared" si="39"/>
        <v>0</v>
      </c>
      <c r="AG313" s="92">
        <f t="shared" si="40"/>
        <v>0</v>
      </c>
      <c r="AH313" s="92">
        <f t="shared" si="41"/>
        <v>0</v>
      </c>
      <c r="AI313" s="92">
        <f t="shared" si="42"/>
        <v>0</v>
      </c>
      <c r="AJ313" s="92">
        <f t="shared" si="43"/>
        <v>0</v>
      </c>
      <c r="AK313" s="92">
        <f t="shared" si="44"/>
        <v>0</v>
      </c>
      <c r="AL313" s="92">
        <f t="shared" si="45"/>
        <v>0</v>
      </c>
      <c r="AM313" s="92">
        <f t="shared" si="46"/>
        <v>0</v>
      </c>
      <c r="AN313" s="96">
        <f t="shared" si="47"/>
        <v>-149378.85999999999</v>
      </c>
      <c r="AO313" s="94">
        <f t="shared" si="48"/>
        <v>-150003.85999999999</v>
      </c>
    </row>
    <row r="314" spans="29:41" hidden="1" x14ac:dyDescent="0.25">
      <c r="AC314" s="93">
        <v>256</v>
      </c>
      <c r="AD314" s="95">
        <f t="shared" si="37"/>
        <v>625</v>
      </c>
      <c r="AE314" s="92">
        <f t="shared" si="38"/>
        <v>0</v>
      </c>
      <c r="AF314" s="92">
        <f t="shared" si="39"/>
        <v>0</v>
      </c>
      <c r="AG314" s="92">
        <f t="shared" si="40"/>
        <v>0</v>
      </c>
      <c r="AH314" s="92">
        <f t="shared" si="41"/>
        <v>0</v>
      </c>
      <c r="AI314" s="92">
        <f t="shared" si="42"/>
        <v>0</v>
      </c>
      <c r="AJ314" s="92">
        <f t="shared" si="43"/>
        <v>0</v>
      </c>
      <c r="AK314" s="92">
        <f t="shared" si="44"/>
        <v>0</v>
      </c>
      <c r="AL314" s="92">
        <f t="shared" si="45"/>
        <v>0</v>
      </c>
      <c r="AM314" s="92">
        <f t="shared" si="46"/>
        <v>0</v>
      </c>
      <c r="AN314" s="96">
        <f t="shared" si="47"/>
        <v>-150003.85999999999</v>
      </c>
      <c r="AO314" s="94">
        <f t="shared" si="48"/>
        <v>-150628.85999999999</v>
      </c>
    </row>
    <row r="315" spans="29:41" hidden="1" x14ac:dyDescent="0.25">
      <c r="AC315" s="93">
        <v>257</v>
      </c>
      <c r="AD315" s="95">
        <f t="shared" si="37"/>
        <v>625</v>
      </c>
      <c r="AE315" s="92">
        <f t="shared" si="38"/>
        <v>0</v>
      </c>
      <c r="AF315" s="92">
        <f t="shared" si="39"/>
        <v>0</v>
      </c>
      <c r="AG315" s="92">
        <f t="shared" si="40"/>
        <v>0</v>
      </c>
      <c r="AH315" s="92">
        <f t="shared" si="41"/>
        <v>0</v>
      </c>
      <c r="AI315" s="92">
        <f t="shared" si="42"/>
        <v>0</v>
      </c>
      <c r="AJ315" s="92">
        <f t="shared" si="43"/>
        <v>0</v>
      </c>
      <c r="AK315" s="92">
        <f t="shared" si="44"/>
        <v>0</v>
      </c>
      <c r="AL315" s="92">
        <f t="shared" si="45"/>
        <v>0</v>
      </c>
      <c r="AM315" s="92">
        <f t="shared" si="46"/>
        <v>0</v>
      </c>
      <c r="AN315" s="96">
        <f t="shared" si="47"/>
        <v>-150628.85999999999</v>
      </c>
      <c r="AO315" s="94">
        <f t="shared" si="48"/>
        <v>-151253.85999999999</v>
      </c>
    </row>
    <row r="316" spans="29:41" hidden="1" x14ac:dyDescent="0.25">
      <c r="AC316" s="93">
        <v>258</v>
      </c>
      <c r="AD316" s="95">
        <f t="shared" ref="AD316:AD379" si="49">$F$13/4</f>
        <v>625</v>
      </c>
      <c r="AE316" s="92">
        <f t="shared" ref="AE316:AE379" si="50">IF($E$19&gt;=$AC316,$F$19,0)</f>
        <v>0</v>
      </c>
      <c r="AF316" s="92">
        <f t="shared" ref="AF316:AF379" si="51">IF($E$20&gt;=$AC316,$F$20,0)</f>
        <v>0</v>
      </c>
      <c r="AG316" s="92">
        <f t="shared" ref="AG316:AG379" si="52">IF($E$21&gt;=$AC316,$F$21,0)</f>
        <v>0</v>
      </c>
      <c r="AH316" s="92">
        <f t="shared" ref="AH316:AH379" si="53">IF($E$22&gt;=$AC316,$F$22,0)</f>
        <v>0</v>
      </c>
      <c r="AI316" s="92">
        <f t="shared" ref="AI316:AI379" si="54">IF($E$23&gt;=$AC316,$F$23,0)</f>
        <v>0</v>
      </c>
      <c r="AJ316" s="92">
        <f t="shared" ref="AJ316:AJ379" si="55">IF($E$24&gt;=$AC316,$F$24,0)</f>
        <v>0</v>
      </c>
      <c r="AK316" s="92">
        <f t="shared" ref="AK316:AK379" si="56">IF($E$31&gt;=$AC316,$F$31,0)</f>
        <v>0</v>
      </c>
      <c r="AL316" s="92">
        <f t="shared" ref="AL316:AL379" si="57">IF($E$32&gt;=$AC316,$F$32,0)</f>
        <v>0</v>
      </c>
      <c r="AM316" s="92">
        <f t="shared" ref="AM316:AM379" si="58">IF(AC316&gt;$D$33+$E$33,0,IF(AC316&lt;$D$33,0,$F$33))/4</f>
        <v>0</v>
      </c>
      <c r="AN316" s="96">
        <f t="shared" si="47"/>
        <v>-151253.85999999999</v>
      </c>
      <c r="AO316" s="94">
        <f t="shared" si="48"/>
        <v>-151878.85999999999</v>
      </c>
    </row>
    <row r="317" spans="29:41" hidden="1" x14ac:dyDescent="0.25">
      <c r="AC317" s="93">
        <v>259</v>
      </c>
      <c r="AD317" s="95">
        <f t="shared" si="49"/>
        <v>625</v>
      </c>
      <c r="AE317" s="92">
        <f t="shared" si="50"/>
        <v>0</v>
      </c>
      <c r="AF317" s="92">
        <f t="shared" si="51"/>
        <v>0</v>
      </c>
      <c r="AG317" s="92">
        <f t="shared" si="52"/>
        <v>0</v>
      </c>
      <c r="AH317" s="92">
        <f t="shared" si="53"/>
        <v>0</v>
      </c>
      <c r="AI317" s="92">
        <f t="shared" si="54"/>
        <v>0</v>
      </c>
      <c r="AJ317" s="92">
        <f t="shared" si="55"/>
        <v>0</v>
      </c>
      <c r="AK317" s="92">
        <f t="shared" si="56"/>
        <v>0</v>
      </c>
      <c r="AL317" s="92">
        <f t="shared" si="57"/>
        <v>0</v>
      </c>
      <c r="AM317" s="92">
        <f t="shared" si="58"/>
        <v>0</v>
      </c>
      <c r="AN317" s="96">
        <f t="shared" ref="AN317:AN380" si="59">AO316</f>
        <v>-151878.85999999999</v>
      </c>
      <c r="AO317" s="94">
        <f t="shared" ref="AO317:AO380" si="60">AN317+SUM(AE317:AM317)-AD317</f>
        <v>-152503.85999999999</v>
      </c>
    </row>
    <row r="318" spans="29:41" hidden="1" x14ac:dyDescent="0.25">
      <c r="AC318" s="93">
        <v>260</v>
      </c>
      <c r="AD318" s="95">
        <f t="shared" si="49"/>
        <v>625</v>
      </c>
      <c r="AE318" s="92">
        <f t="shared" si="50"/>
        <v>0</v>
      </c>
      <c r="AF318" s="92">
        <f t="shared" si="51"/>
        <v>0</v>
      </c>
      <c r="AG318" s="92">
        <f t="shared" si="52"/>
        <v>0</v>
      </c>
      <c r="AH318" s="92">
        <f t="shared" si="53"/>
        <v>0</v>
      </c>
      <c r="AI318" s="92">
        <f t="shared" si="54"/>
        <v>0</v>
      </c>
      <c r="AJ318" s="92">
        <f t="shared" si="55"/>
        <v>0</v>
      </c>
      <c r="AK318" s="92">
        <f t="shared" si="56"/>
        <v>0</v>
      </c>
      <c r="AL318" s="92">
        <f t="shared" si="57"/>
        <v>0</v>
      </c>
      <c r="AM318" s="92">
        <f t="shared" si="58"/>
        <v>0</v>
      </c>
      <c r="AN318" s="96">
        <f t="shared" si="59"/>
        <v>-152503.85999999999</v>
      </c>
      <c r="AO318" s="94">
        <f t="shared" si="60"/>
        <v>-153128.85999999999</v>
      </c>
    </row>
    <row r="319" spans="29:41" hidden="1" x14ac:dyDescent="0.25">
      <c r="AC319" s="93">
        <v>261</v>
      </c>
      <c r="AD319" s="95">
        <f t="shared" si="49"/>
        <v>625</v>
      </c>
      <c r="AE319" s="92">
        <f t="shared" si="50"/>
        <v>0</v>
      </c>
      <c r="AF319" s="92">
        <f t="shared" si="51"/>
        <v>0</v>
      </c>
      <c r="AG319" s="92">
        <f t="shared" si="52"/>
        <v>0</v>
      </c>
      <c r="AH319" s="92">
        <f t="shared" si="53"/>
        <v>0</v>
      </c>
      <c r="AI319" s="92">
        <f t="shared" si="54"/>
        <v>0</v>
      </c>
      <c r="AJ319" s="92">
        <f t="shared" si="55"/>
        <v>0</v>
      </c>
      <c r="AK319" s="92">
        <f t="shared" si="56"/>
        <v>0</v>
      </c>
      <c r="AL319" s="92">
        <f t="shared" si="57"/>
        <v>0</v>
      </c>
      <c r="AM319" s="92">
        <f t="shared" si="58"/>
        <v>0</v>
      </c>
      <c r="AN319" s="96">
        <f t="shared" si="59"/>
        <v>-153128.85999999999</v>
      </c>
      <c r="AO319" s="94">
        <f t="shared" si="60"/>
        <v>-153753.85999999999</v>
      </c>
    </row>
    <row r="320" spans="29:41" hidden="1" x14ac:dyDescent="0.25">
      <c r="AC320" s="93">
        <v>262</v>
      </c>
      <c r="AD320" s="95">
        <f t="shared" si="49"/>
        <v>625</v>
      </c>
      <c r="AE320" s="92">
        <f t="shared" si="50"/>
        <v>0</v>
      </c>
      <c r="AF320" s="92">
        <f t="shared" si="51"/>
        <v>0</v>
      </c>
      <c r="AG320" s="92">
        <f t="shared" si="52"/>
        <v>0</v>
      </c>
      <c r="AH320" s="92">
        <f t="shared" si="53"/>
        <v>0</v>
      </c>
      <c r="AI320" s="92">
        <f t="shared" si="54"/>
        <v>0</v>
      </c>
      <c r="AJ320" s="92">
        <f t="shared" si="55"/>
        <v>0</v>
      </c>
      <c r="AK320" s="92">
        <f t="shared" si="56"/>
        <v>0</v>
      </c>
      <c r="AL320" s="92">
        <f t="shared" si="57"/>
        <v>0</v>
      </c>
      <c r="AM320" s="92">
        <f t="shared" si="58"/>
        <v>0</v>
      </c>
      <c r="AN320" s="96">
        <f t="shared" si="59"/>
        <v>-153753.85999999999</v>
      </c>
      <c r="AO320" s="94">
        <f t="shared" si="60"/>
        <v>-154378.85999999999</v>
      </c>
    </row>
    <row r="321" spans="29:41" hidden="1" x14ac:dyDescent="0.25">
      <c r="AC321" s="93">
        <v>263</v>
      </c>
      <c r="AD321" s="95">
        <f t="shared" si="49"/>
        <v>625</v>
      </c>
      <c r="AE321" s="92">
        <f t="shared" si="50"/>
        <v>0</v>
      </c>
      <c r="AF321" s="92">
        <f t="shared" si="51"/>
        <v>0</v>
      </c>
      <c r="AG321" s="92">
        <f t="shared" si="52"/>
        <v>0</v>
      </c>
      <c r="AH321" s="92">
        <f t="shared" si="53"/>
        <v>0</v>
      </c>
      <c r="AI321" s="92">
        <f t="shared" si="54"/>
        <v>0</v>
      </c>
      <c r="AJ321" s="92">
        <f t="shared" si="55"/>
        <v>0</v>
      </c>
      <c r="AK321" s="92">
        <f t="shared" si="56"/>
        <v>0</v>
      </c>
      <c r="AL321" s="92">
        <f t="shared" si="57"/>
        <v>0</v>
      </c>
      <c r="AM321" s="92">
        <f t="shared" si="58"/>
        <v>0</v>
      </c>
      <c r="AN321" s="96">
        <f t="shared" si="59"/>
        <v>-154378.85999999999</v>
      </c>
      <c r="AO321" s="94">
        <f t="shared" si="60"/>
        <v>-155003.85999999999</v>
      </c>
    </row>
    <row r="322" spans="29:41" hidden="1" x14ac:dyDescent="0.25">
      <c r="AC322" s="93">
        <v>264</v>
      </c>
      <c r="AD322" s="95">
        <f t="shared" si="49"/>
        <v>625</v>
      </c>
      <c r="AE322" s="92">
        <f t="shared" si="50"/>
        <v>0</v>
      </c>
      <c r="AF322" s="92">
        <f t="shared" si="51"/>
        <v>0</v>
      </c>
      <c r="AG322" s="92">
        <f t="shared" si="52"/>
        <v>0</v>
      </c>
      <c r="AH322" s="92">
        <f t="shared" si="53"/>
        <v>0</v>
      </c>
      <c r="AI322" s="92">
        <f t="shared" si="54"/>
        <v>0</v>
      </c>
      <c r="AJ322" s="92">
        <f t="shared" si="55"/>
        <v>0</v>
      </c>
      <c r="AK322" s="92">
        <f t="shared" si="56"/>
        <v>0</v>
      </c>
      <c r="AL322" s="92">
        <f t="shared" si="57"/>
        <v>0</v>
      </c>
      <c r="AM322" s="92">
        <f t="shared" si="58"/>
        <v>0</v>
      </c>
      <c r="AN322" s="96">
        <f t="shared" si="59"/>
        <v>-155003.85999999999</v>
      </c>
      <c r="AO322" s="94">
        <f t="shared" si="60"/>
        <v>-155628.85999999999</v>
      </c>
    </row>
    <row r="323" spans="29:41" hidden="1" x14ac:dyDescent="0.25">
      <c r="AC323" s="93">
        <v>265</v>
      </c>
      <c r="AD323" s="95">
        <f t="shared" si="49"/>
        <v>625</v>
      </c>
      <c r="AE323" s="92">
        <f t="shared" si="50"/>
        <v>0</v>
      </c>
      <c r="AF323" s="92">
        <f t="shared" si="51"/>
        <v>0</v>
      </c>
      <c r="AG323" s="92">
        <f t="shared" si="52"/>
        <v>0</v>
      </c>
      <c r="AH323" s="92">
        <f t="shared" si="53"/>
        <v>0</v>
      </c>
      <c r="AI323" s="92">
        <f t="shared" si="54"/>
        <v>0</v>
      </c>
      <c r="AJ323" s="92">
        <f t="shared" si="55"/>
        <v>0</v>
      </c>
      <c r="AK323" s="92">
        <f t="shared" si="56"/>
        <v>0</v>
      </c>
      <c r="AL323" s="92">
        <f t="shared" si="57"/>
        <v>0</v>
      </c>
      <c r="AM323" s="92">
        <f t="shared" si="58"/>
        <v>0</v>
      </c>
      <c r="AN323" s="96">
        <f t="shared" si="59"/>
        <v>-155628.85999999999</v>
      </c>
      <c r="AO323" s="94">
        <f t="shared" si="60"/>
        <v>-156253.85999999999</v>
      </c>
    </row>
    <row r="324" spans="29:41" hidden="1" x14ac:dyDescent="0.25">
      <c r="AC324" s="93">
        <v>266</v>
      </c>
      <c r="AD324" s="95">
        <f t="shared" si="49"/>
        <v>625</v>
      </c>
      <c r="AE324" s="92">
        <f t="shared" si="50"/>
        <v>0</v>
      </c>
      <c r="AF324" s="92">
        <f t="shared" si="51"/>
        <v>0</v>
      </c>
      <c r="AG324" s="92">
        <f t="shared" si="52"/>
        <v>0</v>
      </c>
      <c r="AH324" s="92">
        <f t="shared" si="53"/>
        <v>0</v>
      </c>
      <c r="AI324" s="92">
        <f t="shared" si="54"/>
        <v>0</v>
      </c>
      <c r="AJ324" s="92">
        <f t="shared" si="55"/>
        <v>0</v>
      </c>
      <c r="AK324" s="92">
        <f t="shared" si="56"/>
        <v>0</v>
      </c>
      <c r="AL324" s="92">
        <f t="shared" si="57"/>
        <v>0</v>
      </c>
      <c r="AM324" s="92">
        <f t="shared" si="58"/>
        <v>0</v>
      </c>
      <c r="AN324" s="96">
        <f t="shared" si="59"/>
        <v>-156253.85999999999</v>
      </c>
      <c r="AO324" s="94">
        <f t="shared" si="60"/>
        <v>-156878.85999999999</v>
      </c>
    </row>
    <row r="325" spans="29:41" hidden="1" x14ac:dyDescent="0.25">
      <c r="AC325" s="93">
        <v>267</v>
      </c>
      <c r="AD325" s="95">
        <f t="shared" si="49"/>
        <v>625</v>
      </c>
      <c r="AE325" s="92">
        <f t="shared" si="50"/>
        <v>0</v>
      </c>
      <c r="AF325" s="92">
        <f t="shared" si="51"/>
        <v>0</v>
      </c>
      <c r="AG325" s="92">
        <f t="shared" si="52"/>
        <v>0</v>
      </c>
      <c r="AH325" s="92">
        <f t="shared" si="53"/>
        <v>0</v>
      </c>
      <c r="AI325" s="92">
        <f t="shared" si="54"/>
        <v>0</v>
      </c>
      <c r="AJ325" s="92">
        <f t="shared" si="55"/>
        <v>0</v>
      </c>
      <c r="AK325" s="92">
        <f t="shared" si="56"/>
        <v>0</v>
      </c>
      <c r="AL325" s="92">
        <f t="shared" si="57"/>
        <v>0</v>
      </c>
      <c r="AM325" s="92">
        <f t="shared" si="58"/>
        <v>0</v>
      </c>
      <c r="AN325" s="96">
        <f t="shared" si="59"/>
        <v>-156878.85999999999</v>
      </c>
      <c r="AO325" s="94">
        <f t="shared" si="60"/>
        <v>-157503.85999999999</v>
      </c>
    </row>
    <row r="326" spans="29:41" hidden="1" x14ac:dyDescent="0.25">
      <c r="AC326" s="93">
        <v>268</v>
      </c>
      <c r="AD326" s="95">
        <f t="shared" si="49"/>
        <v>625</v>
      </c>
      <c r="AE326" s="92">
        <f t="shared" si="50"/>
        <v>0</v>
      </c>
      <c r="AF326" s="92">
        <f t="shared" si="51"/>
        <v>0</v>
      </c>
      <c r="AG326" s="92">
        <f t="shared" si="52"/>
        <v>0</v>
      </c>
      <c r="AH326" s="92">
        <f t="shared" si="53"/>
        <v>0</v>
      </c>
      <c r="AI326" s="92">
        <f t="shared" si="54"/>
        <v>0</v>
      </c>
      <c r="AJ326" s="92">
        <f t="shared" si="55"/>
        <v>0</v>
      </c>
      <c r="AK326" s="92">
        <f t="shared" si="56"/>
        <v>0</v>
      </c>
      <c r="AL326" s="92">
        <f t="shared" si="57"/>
        <v>0</v>
      </c>
      <c r="AM326" s="92">
        <f t="shared" si="58"/>
        <v>0</v>
      </c>
      <c r="AN326" s="96">
        <f t="shared" si="59"/>
        <v>-157503.85999999999</v>
      </c>
      <c r="AO326" s="94">
        <f t="shared" si="60"/>
        <v>-158128.85999999999</v>
      </c>
    </row>
    <row r="327" spans="29:41" hidden="1" x14ac:dyDescent="0.25">
      <c r="AC327" s="93">
        <v>269</v>
      </c>
      <c r="AD327" s="95">
        <f t="shared" si="49"/>
        <v>625</v>
      </c>
      <c r="AE327" s="92">
        <f t="shared" si="50"/>
        <v>0</v>
      </c>
      <c r="AF327" s="92">
        <f t="shared" si="51"/>
        <v>0</v>
      </c>
      <c r="AG327" s="92">
        <f t="shared" si="52"/>
        <v>0</v>
      </c>
      <c r="AH327" s="92">
        <f t="shared" si="53"/>
        <v>0</v>
      </c>
      <c r="AI327" s="92">
        <f t="shared" si="54"/>
        <v>0</v>
      </c>
      <c r="AJ327" s="92">
        <f t="shared" si="55"/>
        <v>0</v>
      </c>
      <c r="AK327" s="92">
        <f t="shared" si="56"/>
        <v>0</v>
      </c>
      <c r="AL327" s="92">
        <f t="shared" si="57"/>
        <v>0</v>
      </c>
      <c r="AM327" s="92">
        <f t="shared" si="58"/>
        <v>0</v>
      </c>
      <c r="AN327" s="96">
        <f t="shared" si="59"/>
        <v>-158128.85999999999</v>
      </c>
      <c r="AO327" s="94">
        <f t="shared" si="60"/>
        <v>-158753.85999999999</v>
      </c>
    </row>
    <row r="328" spans="29:41" hidden="1" x14ac:dyDescent="0.25">
      <c r="AC328" s="93">
        <v>270</v>
      </c>
      <c r="AD328" s="95">
        <f t="shared" si="49"/>
        <v>625</v>
      </c>
      <c r="AE328" s="92">
        <f t="shared" si="50"/>
        <v>0</v>
      </c>
      <c r="AF328" s="92">
        <f t="shared" si="51"/>
        <v>0</v>
      </c>
      <c r="AG328" s="92">
        <f t="shared" si="52"/>
        <v>0</v>
      </c>
      <c r="AH328" s="92">
        <f t="shared" si="53"/>
        <v>0</v>
      </c>
      <c r="AI328" s="92">
        <f t="shared" si="54"/>
        <v>0</v>
      </c>
      <c r="AJ328" s="92">
        <f t="shared" si="55"/>
        <v>0</v>
      </c>
      <c r="AK328" s="92">
        <f t="shared" si="56"/>
        <v>0</v>
      </c>
      <c r="AL328" s="92">
        <f t="shared" si="57"/>
        <v>0</v>
      </c>
      <c r="AM328" s="92">
        <f t="shared" si="58"/>
        <v>0</v>
      </c>
      <c r="AN328" s="96">
        <f t="shared" si="59"/>
        <v>-158753.85999999999</v>
      </c>
      <c r="AO328" s="94">
        <f t="shared" si="60"/>
        <v>-159378.85999999999</v>
      </c>
    </row>
    <row r="329" spans="29:41" hidden="1" x14ac:dyDescent="0.25">
      <c r="AC329" s="93">
        <v>271</v>
      </c>
      <c r="AD329" s="95">
        <f t="shared" si="49"/>
        <v>625</v>
      </c>
      <c r="AE329" s="92">
        <f t="shared" si="50"/>
        <v>0</v>
      </c>
      <c r="AF329" s="92">
        <f t="shared" si="51"/>
        <v>0</v>
      </c>
      <c r="AG329" s="92">
        <f t="shared" si="52"/>
        <v>0</v>
      </c>
      <c r="AH329" s="92">
        <f t="shared" si="53"/>
        <v>0</v>
      </c>
      <c r="AI329" s="92">
        <f t="shared" si="54"/>
        <v>0</v>
      </c>
      <c r="AJ329" s="92">
        <f t="shared" si="55"/>
        <v>0</v>
      </c>
      <c r="AK329" s="92">
        <f t="shared" si="56"/>
        <v>0</v>
      </c>
      <c r="AL329" s="92">
        <f t="shared" si="57"/>
        <v>0</v>
      </c>
      <c r="AM329" s="92">
        <f t="shared" si="58"/>
        <v>0</v>
      </c>
      <c r="AN329" s="96">
        <f t="shared" si="59"/>
        <v>-159378.85999999999</v>
      </c>
      <c r="AO329" s="94">
        <f t="shared" si="60"/>
        <v>-160003.85999999999</v>
      </c>
    </row>
    <row r="330" spans="29:41" hidden="1" x14ac:dyDescent="0.25">
      <c r="AC330" s="93">
        <v>272</v>
      </c>
      <c r="AD330" s="95">
        <f t="shared" si="49"/>
        <v>625</v>
      </c>
      <c r="AE330" s="92">
        <f t="shared" si="50"/>
        <v>0</v>
      </c>
      <c r="AF330" s="92">
        <f t="shared" si="51"/>
        <v>0</v>
      </c>
      <c r="AG330" s="92">
        <f t="shared" si="52"/>
        <v>0</v>
      </c>
      <c r="AH330" s="92">
        <f t="shared" si="53"/>
        <v>0</v>
      </c>
      <c r="AI330" s="92">
        <f t="shared" si="54"/>
        <v>0</v>
      </c>
      <c r="AJ330" s="92">
        <f t="shared" si="55"/>
        <v>0</v>
      </c>
      <c r="AK330" s="92">
        <f t="shared" si="56"/>
        <v>0</v>
      </c>
      <c r="AL330" s="92">
        <f t="shared" si="57"/>
        <v>0</v>
      </c>
      <c r="AM330" s="92">
        <f t="shared" si="58"/>
        <v>0</v>
      </c>
      <c r="AN330" s="96">
        <f t="shared" si="59"/>
        <v>-160003.85999999999</v>
      </c>
      <c r="AO330" s="94">
        <f t="shared" si="60"/>
        <v>-160628.85999999999</v>
      </c>
    </row>
    <row r="331" spans="29:41" hidden="1" x14ac:dyDescent="0.25">
      <c r="AC331" s="93">
        <v>273</v>
      </c>
      <c r="AD331" s="95">
        <f t="shared" si="49"/>
        <v>625</v>
      </c>
      <c r="AE331" s="92">
        <f t="shared" si="50"/>
        <v>0</v>
      </c>
      <c r="AF331" s="92">
        <f t="shared" si="51"/>
        <v>0</v>
      </c>
      <c r="AG331" s="92">
        <f t="shared" si="52"/>
        <v>0</v>
      </c>
      <c r="AH331" s="92">
        <f t="shared" si="53"/>
        <v>0</v>
      </c>
      <c r="AI331" s="92">
        <f t="shared" si="54"/>
        <v>0</v>
      </c>
      <c r="AJ331" s="92">
        <f t="shared" si="55"/>
        <v>0</v>
      </c>
      <c r="AK331" s="92">
        <f t="shared" si="56"/>
        <v>0</v>
      </c>
      <c r="AL331" s="92">
        <f t="shared" si="57"/>
        <v>0</v>
      </c>
      <c r="AM331" s="92">
        <f t="shared" si="58"/>
        <v>0</v>
      </c>
      <c r="AN331" s="96">
        <f t="shared" si="59"/>
        <v>-160628.85999999999</v>
      </c>
      <c r="AO331" s="94">
        <f t="shared" si="60"/>
        <v>-161253.85999999999</v>
      </c>
    </row>
    <row r="332" spans="29:41" hidden="1" x14ac:dyDescent="0.25">
      <c r="AC332" s="93">
        <v>274</v>
      </c>
      <c r="AD332" s="95">
        <f t="shared" si="49"/>
        <v>625</v>
      </c>
      <c r="AE332" s="92">
        <f t="shared" si="50"/>
        <v>0</v>
      </c>
      <c r="AF332" s="92">
        <f t="shared" si="51"/>
        <v>0</v>
      </c>
      <c r="AG332" s="92">
        <f t="shared" si="52"/>
        <v>0</v>
      </c>
      <c r="AH332" s="92">
        <f t="shared" si="53"/>
        <v>0</v>
      </c>
      <c r="AI332" s="92">
        <f t="shared" si="54"/>
        <v>0</v>
      </c>
      <c r="AJ332" s="92">
        <f t="shared" si="55"/>
        <v>0</v>
      </c>
      <c r="AK332" s="92">
        <f t="shared" si="56"/>
        <v>0</v>
      </c>
      <c r="AL332" s="92">
        <f t="shared" si="57"/>
        <v>0</v>
      </c>
      <c r="AM332" s="92">
        <f t="shared" si="58"/>
        <v>0</v>
      </c>
      <c r="AN332" s="96">
        <f t="shared" si="59"/>
        <v>-161253.85999999999</v>
      </c>
      <c r="AO332" s="94">
        <f t="shared" si="60"/>
        <v>-161878.85999999999</v>
      </c>
    </row>
    <row r="333" spans="29:41" hidden="1" x14ac:dyDescent="0.25">
      <c r="AC333" s="93">
        <v>275</v>
      </c>
      <c r="AD333" s="95">
        <f t="shared" si="49"/>
        <v>625</v>
      </c>
      <c r="AE333" s="92">
        <f t="shared" si="50"/>
        <v>0</v>
      </c>
      <c r="AF333" s="92">
        <f t="shared" si="51"/>
        <v>0</v>
      </c>
      <c r="AG333" s="92">
        <f t="shared" si="52"/>
        <v>0</v>
      </c>
      <c r="AH333" s="92">
        <f t="shared" si="53"/>
        <v>0</v>
      </c>
      <c r="AI333" s="92">
        <f t="shared" si="54"/>
        <v>0</v>
      </c>
      <c r="AJ333" s="92">
        <f t="shared" si="55"/>
        <v>0</v>
      </c>
      <c r="AK333" s="92">
        <f t="shared" si="56"/>
        <v>0</v>
      </c>
      <c r="AL333" s="92">
        <f t="shared" si="57"/>
        <v>0</v>
      </c>
      <c r="AM333" s="92">
        <f t="shared" si="58"/>
        <v>0</v>
      </c>
      <c r="AN333" s="96">
        <f t="shared" si="59"/>
        <v>-161878.85999999999</v>
      </c>
      <c r="AO333" s="94">
        <f t="shared" si="60"/>
        <v>-162503.85999999999</v>
      </c>
    </row>
    <row r="334" spans="29:41" hidden="1" x14ac:dyDescent="0.25">
      <c r="AC334" s="93">
        <v>276</v>
      </c>
      <c r="AD334" s="95">
        <f t="shared" si="49"/>
        <v>625</v>
      </c>
      <c r="AE334" s="92">
        <f t="shared" si="50"/>
        <v>0</v>
      </c>
      <c r="AF334" s="92">
        <f t="shared" si="51"/>
        <v>0</v>
      </c>
      <c r="AG334" s="92">
        <f t="shared" si="52"/>
        <v>0</v>
      </c>
      <c r="AH334" s="92">
        <f t="shared" si="53"/>
        <v>0</v>
      </c>
      <c r="AI334" s="92">
        <f t="shared" si="54"/>
        <v>0</v>
      </c>
      <c r="AJ334" s="92">
        <f t="shared" si="55"/>
        <v>0</v>
      </c>
      <c r="AK334" s="92">
        <f t="shared" si="56"/>
        <v>0</v>
      </c>
      <c r="AL334" s="92">
        <f t="shared" si="57"/>
        <v>0</v>
      </c>
      <c r="AM334" s="92">
        <f t="shared" si="58"/>
        <v>0</v>
      </c>
      <c r="AN334" s="96">
        <f t="shared" si="59"/>
        <v>-162503.85999999999</v>
      </c>
      <c r="AO334" s="94">
        <f t="shared" si="60"/>
        <v>-163128.85999999999</v>
      </c>
    </row>
    <row r="335" spans="29:41" hidden="1" x14ac:dyDescent="0.25">
      <c r="AC335" s="93">
        <v>277</v>
      </c>
      <c r="AD335" s="95">
        <f t="shared" si="49"/>
        <v>625</v>
      </c>
      <c r="AE335" s="92">
        <f t="shared" si="50"/>
        <v>0</v>
      </c>
      <c r="AF335" s="92">
        <f t="shared" si="51"/>
        <v>0</v>
      </c>
      <c r="AG335" s="92">
        <f t="shared" si="52"/>
        <v>0</v>
      </c>
      <c r="AH335" s="92">
        <f t="shared" si="53"/>
        <v>0</v>
      </c>
      <c r="AI335" s="92">
        <f t="shared" si="54"/>
        <v>0</v>
      </c>
      <c r="AJ335" s="92">
        <f t="shared" si="55"/>
        <v>0</v>
      </c>
      <c r="AK335" s="92">
        <f t="shared" si="56"/>
        <v>0</v>
      </c>
      <c r="AL335" s="92">
        <f t="shared" si="57"/>
        <v>0</v>
      </c>
      <c r="AM335" s="92">
        <f t="shared" si="58"/>
        <v>0</v>
      </c>
      <c r="AN335" s="96">
        <f t="shared" si="59"/>
        <v>-163128.85999999999</v>
      </c>
      <c r="AO335" s="94">
        <f t="shared" si="60"/>
        <v>-163753.85999999999</v>
      </c>
    </row>
    <row r="336" spans="29:41" hidden="1" x14ac:dyDescent="0.25">
      <c r="AC336" s="93">
        <v>278</v>
      </c>
      <c r="AD336" s="95">
        <f t="shared" si="49"/>
        <v>625</v>
      </c>
      <c r="AE336" s="92">
        <f t="shared" si="50"/>
        <v>0</v>
      </c>
      <c r="AF336" s="92">
        <f t="shared" si="51"/>
        <v>0</v>
      </c>
      <c r="AG336" s="92">
        <f t="shared" si="52"/>
        <v>0</v>
      </c>
      <c r="AH336" s="92">
        <f t="shared" si="53"/>
        <v>0</v>
      </c>
      <c r="AI336" s="92">
        <f t="shared" si="54"/>
        <v>0</v>
      </c>
      <c r="AJ336" s="92">
        <f t="shared" si="55"/>
        <v>0</v>
      </c>
      <c r="AK336" s="92">
        <f t="shared" si="56"/>
        <v>0</v>
      </c>
      <c r="AL336" s="92">
        <f t="shared" si="57"/>
        <v>0</v>
      </c>
      <c r="AM336" s="92">
        <f t="shared" si="58"/>
        <v>0</v>
      </c>
      <c r="AN336" s="96">
        <f t="shared" si="59"/>
        <v>-163753.85999999999</v>
      </c>
      <c r="AO336" s="94">
        <f t="shared" si="60"/>
        <v>-164378.85999999999</v>
      </c>
    </row>
    <row r="337" spans="29:41" hidden="1" x14ac:dyDescent="0.25">
      <c r="AC337" s="93">
        <v>279</v>
      </c>
      <c r="AD337" s="95">
        <f t="shared" si="49"/>
        <v>625</v>
      </c>
      <c r="AE337" s="92">
        <f t="shared" si="50"/>
        <v>0</v>
      </c>
      <c r="AF337" s="92">
        <f t="shared" si="51"/>
        <v>0</v>
      </c>
      <c r="AG337" s="92">
        <f t="shared" si="52"/>
        <v>0</v>
      </c>
      <c r="AH337" s="92">
        <f t="shared" si="53"/>
        <v>0</v>
      </c>
      <c r="AI337" s="92">
        <f t="shared" si="54"/>
        <v>0</v>
      </c>
      <c r="AJ337" s="92">
        <f t="shared" si="55"/>
        <v>0</v>
      </c>
      <c r="AK337" s="92">
        <f t="shared" si="56"/>
        <v>0</v>
      </c>
      <c r="AL337" s="92">
        <f t="shared" si="57"/>
        <v>0</v>
      </c>
      <c r="AM337" s="92">
        <f t="shared" si="58"/>
        <v>0</v>
      </c>
      <c r="AN337" s="96">
        <f t="shared" si="59"/>
        <v>-164378.85999999999</v>
      </c>
      <c r="AO337" s="94">
        <f t="shared" si="60"/>
        <v>-165003.85999999999</v>
      </c>
    </row>
    <row r="338" spans="29:41" hidden="1" x14ac:dyDescent="0.25">
      <c r="AC338" s="93">
        <v>280</v>
      </c>
      <c r="AD338" s="95">
        <f t="shared" si="49"/>
        <v>625</v>
      </c>
      <c r="AE338" s="92">
        <f t="shared" si="50"/>
        <v>0</v>
      </c>
      <c r="AF338" s="92">
        <f t="shared" si="51"/>
        <v>0</v>
      </c>
      <c r="AG338" s="92">
        <f t="shared" si="52"/>
        <v>0</v>
      </c>
      <c r="AH338" s="92">
        <f t="shared" si="53"/>
        <v>0</v>
      </c>
      <c r="AI338" s="92">
        <f t="shared" si="54"/>
        <v>0</v>
      </c>
      <c r="AJ338" s="92">
        <f t="shared" si="55"/>
        <v>0</v>
      </c>
      <c r="AK338" s="92">
        <f t="shared" si="56"/>
        <v>0</v>
      </c>
      <c r="AL338" s="92">
        <f t="shared" si="57"/>
        <v>0</v>
      </c>
      <c r="AM338" s="92">
        <f t="shared" si="58"/>
        <v>0</v>
      </c>
      <c r="AN338" s="96">
        <f t="shared" si="59"/>
        <v>-165003.85999999999</v>
      </c>
      <c r="AO338" s="94">
        <f t="shared" si="60"/>
        <v>-165628.85999999999</v>
      </c>
    </row>
    <row r="339" spans="29:41" hidden="1" x14ac:dyDescent="0.25">
      <c r="AC339" s="93">
        <v>281</v>
      </c>
      <c r="AD339" s="95">
        <f t="shared" si="49"/>
        <v>625</v>
      </c>
      <c r="AE339" s="92">
        <f t="shared" si="50"/>
        <v>0</v>
      </c>
      <c r="AF339" s="92">
        <f t="shared" si="51"/>
        <v>0</v>
      </c>
      <c r="AG339" s="92">
        <f t="shared" si="52"/>
        <v>0</v>
      </c>
      <c r="AH339" s="92">
        <f t="shared" si="53"/>
        <v>0</v>
      </c>
      <c r="AI339" s="92">
        <f t="shared" si="54"/>
        <v>0</v>
      </c>
      <c r="AJ339" s="92">
        <f t="shared" si="55"/>
        <v>0</v>
      </c>
      <c r="AK339" s="92">
        <f t="shared" si="56"/>
        <v>0</v>
      </c>
      <c r="AL339" s="92">
        <f t="shared" si="57"/>
        <v>0</v>
      </c>
      <c r="AM339" s="92">
        <f t="shared" si="58"/>
        <v>0</v>
      </c>
      <c r="AN339" s="96">
        <f t="shared" si="59"/>
        <v>-165628.85999999999</v>
      </c>
      <c r="AO339" s="94">
        <f t="shared" si="60"/>
        <v>-166253.85999999999</v>
      </c>
    </row>
    <row r="340" spans="29:41" hidden="1" x14ac:dyDescent="0.25">
      <c r="AC340" s="93">
        <v>282</v>
      </c>
      <c r="AD340" s="95">
        <f t="shared" si="49"/>
        <v>625</v>
      </c>
      <c r="AE340" s="92">
        <f t="shared" si="50"/>
        <v>0</v>
      </c>
      <c r="AF340" s="92">
        <f t="shared" si="51"/>
        <v>0</v>
      </c>
      <c r="AG340" s="92">
        <f t="shared" si="52"/>
        <v>0</v>
      </c>
      <c r="AH340" s="92">
        <f t="shared" si="53"/>
        <v>0</v>
      </c>
      <c r="AI340" s="92">
        <f t="shared" si="54"/>
        <v>0</v>
      </c>
      <c r="AJ340" s="92">
        <f t="shared" si="55"/>
        <v>0</v>
      </c>
      <c r="AK340" s="92">
        <f t="shared" si="56"/>
        <v>0</v>
      </c>
      <c r="AL340" s="92">
        <f t="shared" si="57"/>
        <v>0</v>
      </c>
      <c r="AM340" s="92">
        <f t="shared" si="58"/>
        <v>0</v>
      </c>
      <c r="AN340" s="96">
        <f t="shared" si="59"/>
        <v>-166253.85999999999</v>
      </c>
      <c r="AO340" s="94">
        <f t="shared" si="60"/>
        <v>-166878.85999999999</v>
      </c>
    </row>
    <row r="341" spans="29:41" hidden="1" x14ac:dyDescent="0.25">
      <c r="AC341" s="93">
        <v>283</v>
      </c>
      <c r="AD341" s="95">
        <f t="shared" si="49"/>
        <v>625</v>
      </c>
      <c r="AE341" s="92">
        <f t="shared" si="50"/>
        <v>0</v>
      </c>
      <c r="AF341" s="92">
        <f t="shared" si="51"/>
        <v>0</v>
      </c>
      <c r="AG341" s="92">
        <f t="shared" si="52"/>
        <v>0</v>
      </c>
      <c r="AH341" s="92">
        <f t="shared" si="53"/>
        <v>0</v>
      </c>
      <c r="AI341" s="92">
        <f t="shared" si="54"/>
        <v>0</v>
      </c>
      <c r="AJ341" s="92">
        <f t="shared" si="55"/>
        <v>0</v>
      </c>
      <c r="AK341" s="92">
        <f t="shared" si="56"/>
        <v>0</v>
      </c>
      <c r="AL341" s="92">
        <f t="shared" si="57"/>
        <v>0</v>
      </c>
      <c r="AM341" s="92">
        <f t="shared" si="58"/>
        <v>0</v>
      </c>
      <c r="AN341" s="96">
        <f t="shared" si="59"/>
        <v>-166878.85999999999</v>
      </c>
      <c r="AO341" s="94">
        <f t="shared" si="60"/>
        <v>-167503.85999999999</v>
      </c>
    </row>
    <row r="342" spans="29:41" hidden="1" x14ac:dyDescent="0.25">
      <c r="AC342" s="93">
        <v>284</v>
      </c>
      <c r="AD342" s="95">
        <f t="shared" si="49"/>
        <v>625</v>
      </c>
      <c r="AE342" s="92">
        <f t="shared" si="50"/>
        <v>0</v>
      </c>
      <c r="AF342" s="92">
        <f t="shared" si="51"/>
        <v>0</v>
      </c>
      <c r="AG342" s="92">
        <f t="shared" si="52"/>
        <v>0</v>
      </c>
      <c r="AH342" s="92">
        <f t="shared" si="53"/>
        <v>0</v>
      </c>
      <c r="AI342" s="92">
        <f t="shared" si="54"/>
        <v>0</v>
      </c>
      <c r="AJ342" s="92">
        <f t="shared" si="55"/>
        <v>0</v>
      </c>
      <c r="AK342" s="92">
        <f t="shared" si="56"/>
        <v>0</v>
      </c>
      <c r="AL342" s="92">
        <f t="shared" si="57"/>
        <v>0</v>
      </c>
      <c r="AM342" s="92">
        <f t="shared" si="58"/>
        <v>0</v>
      </c>
      <c r="AN342" s="96">
        <f t="shared" si="59"/>
        <v>-167503.85999999999</v>
      </c>
      <c r="AO342" s="94">
        <f t="shared" si="60"/>
        <v>-168128.86</v>
      </c>
    </row>
    <row r="343" spans="29:41" hidden="1" x14ac:dyDescent="0.25">
      <c r="AC343" s="93">
        <v>285</v>
      </c>
      <c r="AD343" s="95">
        <f t="shared" si="49"/>
        <v>625</v>
      </c>
      <c r="AE343" s="92">
        <f t="shared" si="50"/>
        <v>0</v>
      </c>
      <c r="AF343" s="92">
        <f t="shared" si="51"/>
        <v>0</v>
      </c>
      <c r="AG343" s="92">
        <f t="shared" si="52"/>
        <v>0</v>
      </c>
      <c r="AH343" s="92">
        <f t="shared" si="53"/>
        <v>0</v>
      </c>
      <c r="AI343" s="92">
        <f t="shared" si="54"/>
        <v>0</v>
      </c>
      <c r="AJ343" s="92">
        <f t="shared" si="55"/>
        <v>0</v>
      </c>
      <c r="AK343" s="92">
        <f t="shared" si="56"/>
        <v>0</v>
      </c>
      <c r="AL343" s="92">
        <f t="shared" si="57"/>
        <v>0</v>
      </c>
      <c r="AM343" s="92">
        <f t="shared" si="58"/>
        <v>0</v>
      </c>
      <c r="AN343" s="96">
        <f t="shared" si="59"/>
        <v>-168128.86</v>
      </c>
      <c r="AO343" s="94">
        <f t="shared" si="60"/>
        <v>-168753.86</v>
      </c>
    </row>
    <row r="344" spans="29:41" hidden="1" x14ac:dyDescent="0.25">
      <c r="AC344" s="93">
        <v>286</v>
      </c>
      <c r="AD344" s="95">
        <f t="shared" si="49"/>
        <v>625</v>
      </c>
      <c r="AE344" s="92">
        <f t="shared" si="50"/>
        <v>0</v>
      </c>
      <c r="AF344" s="92">
        <f t="shared" si="51"/>
        <v>0</v>
      </c>
      <c r="AG344" s="92">
        <f t="shared" si="52"/>
        <v>0</v>
      </c>
      <c r="AH344" s="92">
        <f t="shared" si="53"/>
        <v>0</v>
      </c>
      <c r="AI344" s="92">
        <f t="shared" si="54"/>
        <v>0</v>
      </c>
      <c r="AJ344" s="92">
        <f t="shared" si="55"/>
        <v>0</v>
      </c>
      <c r="AK344" s="92">
        <f t="shared" si="56"/>
        <v>0</v>
      </c>
      <c r="AL344" s="92">
        <f t="shared" si="57"/>
        <v>0</v>
      </c>
      <c r="AM344" s="92">
        <f t="shared" si="58"/>
        <v>0</v>
      </c>
      <c r="AN344" s="96">
        <f t="shared" si="59"/>
        <v>-168753.86</v>
      </c>
      <c r="AO344" s="94">
        <f t="shared" si="60"/>
        <v>-169378.86</v>
      </c>
    </row>
    <row r="345" spans="29:41" hidden="1" x14ac:dyDescent="0.25">
      <c r="AC345" s="93">
        <v>287</v>
      </c>
      <c r="AD345" s="95">
        <f t="shared" si="49"/>
        <v>625</v>
      </c>
      <c r="AE345" s="92">
        <f t="shared" si="50"/>
        <v>0</v>
      </c>
      <c r="AF345" s="92">
        <f t="shared" si="51"/>
        <v>0</v>
      </c>
      <c r="AG345" s="92">
        <f t="shared" si="52"/>
        <v>0</v>
      </c>
      <c r="AH345" s="92">
        <f t="shared" si="53"/>
        <v>0</v>
      </c>
      <c r="AI345" s="92">
        <f t="shared" si="54"/>
        <v>0</v>
      </c>
      <c r="AJ345" s="92">
        <f t="shared" si="55"/>
        <v>0</v>
      </c>
      <c r="AK345" s="92">
        <f t="shared" si="56"/>
        <v>0</v>
      </c>
      <c r="AL345" s="92">
        <f t="shared" si="57"/>
        <v>0</v>
      </c>
      <c r="AM345" s="92">
        <f t="shared" si="58"/>
        <v>0</v>
      </c>
      <c r="AN345" s="96">
        <f t="shared" si="59"/>
        <v>-169378.86</v>
      </c>
      <c r="AO345" s="94">
        <f t="shared" si="60"/>
        <v>-170003.86</v>
      </c>
    </row>
    <row r="346" spans="29:41" hidden="1" x14ac:dyDescent="0.25">
      <c r="AC346" s="93">
        <v>288</v>
      </c>
      <c r="AD346" s="95">
        <f t="shared" si="49"/>
        <v>625</v>
      </c>
      <c r="AE346" s="92">
        <f t="shared" si="50"/>
        <v>0</v>
      </c>
      <c r="AF346" s="92">
        <f t="shared" si="51"/>
        <v>0</v>
      </c>
      <c r="AG346" s="92">
        <f t="shared" si="52"/>
        <v>0</v>
      </c>
      <c r="AH346" s="92">
        <f t="shared" si="53"/>
        <v>0</v>
      </c>
      <c r="AI346" s="92">
        <f t="shared" si="54"/>
        <v>0</v>
      </c>
      <c r="AJ346" s="92">
        <f t="shared" si="55"/>
        <v>0</v>
      </c>
      <c r="AK346" s="92">
        <f t="shared" si="56"/>
        <v>0</v>
      </c>
      <c r="AL346" s="92">
        <f t="shared" si="57"/>
        <v>0</v>
      </c>
      <c r="AM346" s="92">
        <f t="shared" si="58"/>
        <v>0</v>
      </c>
      <c r="AN346" s="96">
        <f t="shared" si="59"/>
        <v>-170003.86</v>
      </c>
      <c r="AO346" s="94">
        <f t="shared" si="60"/>
        <v>-170628.86</v>
      </c>
    </row>
    <row r="347" spans="29:41" hidden="1" x14ac:dyDescent="0.25">
      <c r="AC347" s="93">
        <v>289</v>
      </c>
      <c r="AD347" s="95">
        <f t="shared" si="49"/>
        <v>625</v>
      </c>
      <c r="AE347" s="92">
        <f t="shared" si="50"/>
        <v>0</v>
      </c>
      <c r="AF347" s="92">
        <f t="shared" si="51"/>
        <v>0</v>
      </c>
      <c r="AG347" s="92">
        <f t="shared" si="52"/>
        <v>0</v>
      </c>
      <c r="AH347" s="92">
        <f t="shared" si="53"/>
        <v>0</v>
      </c>
      <c r="AI347" s="92">
        <f t="shared" si="54"/>
        <v>0</v>
      </c>
      <c r="AJ347" s="92">
        <f t="shared" si="55"/>
        <v>0</v>
      </c>
      <c r="AK347" s="92">
        <f t="shared" si="56"/>
        <v>0</v>
      </c>
      <c r="AL347" s="92">
        <f t="shared" si="57"/>
        <v>0</v>
      </c>
      <c r="AM347" s="92">
        <f t="shared" si="58"/>
        <v>0</v>
      </c>
      <c r="AN347" s="96">
        <f t="shared" si="59"/>
        <v>-170628.86</v>
      </c>
      <c r="AO347" s="94">
        <f t="shared" si="60"/>
        <v>-171253.86</v>
      </c>
    </row>
    <row r="348" spans="29:41" hidden="1" x14ac:dyDescent="0.25">
      <c r="AC348" s="93">
        <v>290</v>
      </c>
      <c r="AD348" s="95">
        <f t="shared" si="49"/>
        <v>625</v>
      </c>
      <c r="AE348" s="92">
        <f t="shared" si="50"/>
        <v>0</v>
      </c>
      <c r="AF348" s="92">
        <f t="shared" si="51"/>
        <v>0</v>
      </c>
      <c r="AG348" s="92">
        <f t="shared" si="52"/>
        <v>0</v>
      </c>
      <c r="AH348" s="92">
        <f t="shared" si="53"/>
        <v>0</v>
      </c>
      <c r="AI348" s="92">
        <f t="shared" si="54"/>
        <v>0</v>
      </c>
      <c r="AJ348" s="92">
        <f t="shared" si="55"/>
        <v>0</v>
      </c>
      <c r="AK348" s="92">
        <f t="shared" si="56"/>
        <v>0</v>
      </c>
      <c r="AL348" s="92">
        <f t="shared" si="57"/>
        <v>0</v>
      </c>
      <c r="AM348" s="92">
        <f t="shared" si="58"/>
        <v>0</v>
      </c>
      <c r="AN348" s="96">
        <f t="shared" si="59"/>
        <v>-171253.86</v>
      </c>
      <c r="AO348" s="94">
        <f t="shared" si="60"/>
        <v>-171878.86</v>
      </c>
    </row>
    <row r="349" spans="29:41" hidden="1" x14ac:dyDescent="0.25">
      <c r="AC349" s="93">
        <v>291</v>
      </c>
      <c r="AD349" s="95">
        <f t="shared" si="49"/>
        <v>625</v>
      </c>
      <c r="AE349" s="92">
        <f t="shared" si="50"/>
        <v>0</v>
      </c>
      <c r="AF349" s="92">
        <f t="shared" si="51"/>
        <v>0</v>
      </c>
      <c r="AG349" s="92">
        <f t="shared" si="52"/>
        <v>0</v>
      </c>
      <c r="AH349" s="92">
        <f t="shared" si="53"/>
        <v>0</v>
      </c>
      <c r="AI349" s="92">
        <f t="shared" si="54"/>
        <v>0</v>
      </c>
      <c r="AJ349" s="92">
        <f t="shared" si="55"/>
        <v>0</v>
      </c>
      <c r="AK349" s="92">
        <f t="shared" si="56"/>
        <v>0</v>
      </c>
      <c r="AL349" s="92">
        <f t="shared" si="57"/>
        <v>0</v>
      </c>
      <c r="AM349" s="92">
        <f t="shared" si="58"/>
        <v>0</v>
      </c>
      <c r="AN349" s="96">
        <f t="shared" si="59"/>
        <v>-171878.86</v>
      </c>
      <c r="AO349" s="94">
        <f t="shared" si="60"/>
        <v>-172503.86</v>
      </c>
    </row>
    <row r="350" spans="29:41" hidden="1" x14ac:dyDescent="0.25">
      <c r="AC350" s="93">
        <v>292</v>
      </c>
      <c r="AD350" s="95">
        <f t="shared" si="49"/>
        <v>625</v>
      </c>
      <c r="AE350" s="92">
        <f t="shared" si="50"/>
        <v>0</v>
      </c>
      <c r="AF350" s="92">
        <f t="shared" si="51"/>
        <v>0</v>
      </c>
      <c r="AG350" s="92">
        <f t="shared" si="52"/>
        <v>0</v>
      </c>
      <c r="AH350" s="92">
        <f t="shared" si="53"/>
        <v>0</v>
      </c>
      <c r="AI350" s="92">
        <f t="shared" si="54"/>
        <v>0</v>
      </c>
      <c r="AJ350" s="92">
        <f t="shared" si="55"/>
        <v>0</v>
      </c>
      <c r="AK350" s="92">
        <f t="shared" si="56"/>
        <v>0</v>
      </c>
      <c r="AL350" s="92">
        <f t="shared" si="57"/>
        <v>0</v>
      </c>
      <c r="AM350" s="92">
        <f t="shared" si="58"/>
        <v>0</v>
      </c>
      <c r="AN350" s="96">
        <f t="shared" si="59"/>
        <v>-172503.86</v>
      </c>
      <c r="AO350" s="94">
        <f t="shared" si="60"/>
        <v>-173128.86</v>
      </c>
    </row>
    <row r="351" spans="29:41" hidden="1" x14ac:dyDescent="0.25">
      <c r="AC351" s="93">
        <v>293</v>
      </c>
      <c r="AD351" s="95">
        <f t="shared" si="49"/>
        <v>625</v>
      </c>
      <c r="AE351" s="92">
        <f t="shared" si="50"/>
        <v>0</v>
      </c>
      <c r="AF351" s="92">
        <f t="shared" si="51"/>
        <v>0</v>
      </c>
      <c r="AG351" s="92">
        <f t="shared" si="52"/>
        <v>0</v>
      </c>
      <c r="AH351" s="92">
        <f t="shared" si="53"/>
        <v>0</v>
      </c>
      <c r="AI351" s="92">
        <f t="shared" si="54"/>
        <v>0</v>
      </c>
      <c r="AJ351" s="92">
        <f t="shared" si="55"/>
        <v>0</v>
      </c>
      <c r="AK351" s="92">
        <f t="shared" si="56"/>
        <v>0</v>
      </c>
      <c r="AL351" s="92">
        <f t="shared" si="57"/>
        <v>0</v>
      </c>
      <c r="AM351" s="92">
        <f t="shared" si="58"/>
        <v>0</v>
      </c>
      <c r="AN351" s="96">
        <f t="shared" si="59"/>
        <v>-173128.86</v>
      </c>
      <c r="AO351" s="94">
        <f t="shared" si="60"/>
        <v>-173753.86</v>
      </c>
    </row>
    <row r="352" spans="29:41" hidden="1" x14ac:dyDescent="0.25">
      <c r="AC352" s="93">
        <v>294</v>
      </c>
      <c r="AD352" s="95">
        <f t="shared" si="49"/>
        <v>625</v>
      </c>
      <c r="AE352" s="92">
        <f t="shared" si="50"/>
        <v>0</v>
      </c>
      <c r="AF352" s="92">
        <f t="shared" si="51"/>
        <v>0</v>
      </c>
      <c r="AG352" s="92">
        <f t="shared" si="52"/>
        <v>0</v>
      </c>
      <c r="AH352" s="92">
        <f t="shared" si="53"/>
        <v>0</v>
      </c>
      <c r="AI352" s="92">
        <f t="shared" si="54"/>
        <v>0</v>
      </c>
      <c r="AJ352" s="92">
        <f t="shared" si="55"/>
        <v>0</v>
      </c>
      <c r="AK352" s="92">
        <f t="shared" si="56"/>
        <v>0</v>
      </c>
      <c r="AL352" s="92">
        <f t="shared" si="57"/>
        <v>0</v>
      </c>
      <c r="AM352" s="92">
        <f t="shared" si="58"/>
        <v>0</v>
      </c>
      <c r="AN352" s="96">
        <f t="shared" si="59"/>
        <v>-173753.86</v>
      </c>
      <c r="AO352" s="94">
        <f t="shared" si="60"/>
        <v>-174378.86</v>
      </c>
    </row>
    <row r="353" spans="29:41" hidden="1" x14ac:dyDescent="0.25">
      <c r="AC353" s="93">
        <v>295</v>
      </c>
      <c r="AD353" s="95">
        <f t="shared" si="49"/>
        <v>625</v>
      </c>
      <c r="AE353" s="92">
        <f t="shared" si="50"/>
        <v>0</v>
      </c>
      <c r="AF353" s="92">
        <f t="shared" si="51"/>
        <v>0</v>
      </c>
      <c r="AG353" s="92">
        <f t="shared" si="52"/>
        <v>0</v>
      </c>
      <c r="AH353" s="92">
        <f t="shared" si="53"/>
        <v>0</v>
      </c>
      <c r="AI353" s="92">
        <f t="shared" si="54"/>
        <v>0</v>
      </c>
      <c r="AJ353" s="92">
        <f t="shared" si="55"/>
        <v>0</v>
      </c>
      <c r="AK353" s="92">
        <f t="shared" si="56"/>
        <v>0</v>
      </c>
      <c r="AL353" s="92">
        <f t="shared" si="57"/>
        <v>0</v>
      </c>
      <c r="AM353" s="92">
        <f t="shared" si="58"/>
        <v>0</v>
      </c>
      <c r="AN353" s="96">
        <f t="shared" si="59"/>
        <v>-174378.86</v>
      </c>
      <c r="AO353" s="94">
        <f t="shared" si="60"/>
        <v>-175003.86</v>
      </c>
    </row>
    <row r="354" spans="29:41" hidden="1" x14ac:dyDescent="0.25">
      <c r="AC354" s="93">
        <v>296</v>
      </c>
      <c r="AD354" s="95">
        <f t="shared" si="49"/>
        <v>625</v>
      </c>
      <c r="AE354" s="92">
        <f t="shared" si="50"/>
        <v>0</v>
      </c>
      <c r="AF354" s="92">
        <f t="shared" si="51"/>
        <v>0</v>
      </c>
      <c r="AG354" s="92">
        <f t="shared" si="52"/>
        <v>0</v>
      </c>
      <c r="AH354" s="92">
        <f t="shared" si="53"/>
        <v>0</v>
      </c>
      <c r="AI354" s="92">
        <f t="shared" si="54"/>
        <v>0</v>
      </c>
      <c r="AJ354" s="92">
        <f t="shared" si="55"/>
        <v>0</v>
      </c>
      <c r="AK354" s="92">
        <f t="shared" si="56"/>
        <v>0</v>
      </c>
      <c r="AL354" s="92">
        <f t="shared" si="57"/>
        <v>0</v>
      </c>
      <c r="AM354" s="92">
        <f t="shared" si="58"/>
        <v>0</v>
      </c>
      <c r="AN354" s="96">
        <f t="shared" si="59"/>
        <v>-175003.86</v>
      </c>
      <c r="AO354" s="94">
        <f t="shared" si="60"/>
        <v>-175628.86</v>
      </c>
    </row>
    <row r="355" spans="29:41" hidden="1" x14ac:dyDescent="0.25">
      <c r="AC355" s="93">
        <v>297</v>
      </c>
      <c r="AD355" s="95">
        <f t="shared" si="49"/>
        <v>625</v>
      </c>
      <c r="AE355" s="92">
        <f t="shared" si="50"/>
        <v>0</v>
      </c>
      <c r="AF355" s="92">
        <f t="shared" si="51"/>
        <v>0</v>
      </c>
      <c r="AG355" s="92">
        <f t="shared" si="52"/>
        <v>0</v>
      </c>
      <c r="AH355" s="92">
        <f t="shared" si="53"/>
        <v>0</v>
      </c>
      <c r="AI355" s="92">
        <f t="shared" si="54"/>
        <v>0</v>
      </c>
      <c r="AJ355" s="92">
        <f t="shared" si="55"/>
        <v>0</v>
      </c>
      <c r="AK355" s="92">
        <f t="shared" si="56"/>
        <v>0</v>
      </c>
      <c r="AL355" s="92">
        <f t="shared" si="57"/>
        <v>0</v>
      </c>
      <c r="AM355" s="92">
        <f t="shared" si="58"/>
        <v>0</v>
      </c>
      <c r="AN355" s="96">
        <f t="shared" si="59"/>
        <v>-175628.86</v>
      </c>
      <c r="AO355" s="94">
        <f t="shared" si="60"/>
        <v>-176253.86</v>
      </c>
    </row>
    <row r="356" spans="29:41" hidden="1" x14ac:dyDescent="0.25">
      <c r="AC356" s="93">
        <v>298</v>
      </c>
      <c r="AD356" s="95">
        <f t="shared" si="49"/>
        <v>625</v>
      </c>
      <c r="AE356" s="92">
        <f t="shared" si="50"/>
        <v>0</v>
      </c>
      <c r="AF356" s="92">
        <f t="shared" si="51"/>
        <v>0</v>
      </c>
      <c r="AG356" s="92">
        <f t="shared" si="52"/>
        <v>0</v>
      </c>
      <c r="AH356" s="92">
        <f t="shared" si="53"/>
        <v>0</v>
      </c>
      <c r="AI356" s="92">
        <f t="shared" si="54"/>
        <v>0</v>
      </c>
      <c r="AJ356" s="92">
        <f t="shared" si="55"/>
        <v>0</v>
      </c>
      <c r="AK356" s="92">
        <f t="shared" si="56"/>
        <v>0</v>
      </c>
      <c r="AL356" s="92">
        <f t="shared" si="57"/>
        <v>0</v>
      </c>
      <c r="AM356" s="92">
        <f t="shared" si="58"/>
        <v>0</v>
      </c>
      <c r="AN356" s="96">
        <f t="shared" si="59"/>
        <v>-176253.86</v>
      </c>
      <c r="AO356" s="94">
        <f t="shared" si="60"/>
        <v>-176878.86</v>
      </c>
    </row>
    <row r="357" spans="29:41" hidden="1" x14ac:dyDescent="0.25">
      <c r="AC357" s="93">
        <v>299</v>
      </c>
      <c r="AD357" s="95">
        <f t="shared" si="49"/>
        <v>625</v>
      </c>
      <c r="AE357" s="92">
        <f t="shared" si="50"/>
        <v>0</v>
      </c>
      <c r="AF357" s="92">
        <f t="shared" si="51"/>
        <v>0</v>
      </c>
      <c r="AG357" s="92">
        <f t="shared" si="52"/>
        <v>0</v>
      </c>
      <c r="AH357" s="92">
        <f t="shared" si="53"/>
        <v>0</v>
      </c>
      <c r="AI357" s="92">
        <f t="shared" si="54"/>
        <v>0</v>
      </c>
      <c r="AJ357" s="92">
        <f t="shared" si="55"/>
        <v>0</v>
      </c>
      <c r="AK357" s="92">
        <f t="shared" si="56"/>
        <v>0</v>
      </c>
      <c r="AL357" s="92">
        <f t="shared" si="57"/>
        <v>0</v>
      </c>
      <c r="AM357" s="92">
        <f t="shared" si="58"/>
        <v>0</v>
      </c>
      <c r="AN357" s="96">
        <f t="shared" si="59"/>
        <v>-176878.86</v>
      </c>
      <c r="AO357" s="94">
        <f t="shared" si="60"/>
        <v>-177503.86</v>
      </c>
    </row>
    <row r="358" spans="29:41" hidden="1" x14ac:dyDescent="0.25">
      <c r="AC358" s="93">
        <v>300</v>
      </c>
      <c r="AD358" s="95">
        <f t="shared" si="49"/>
        <v>625</v>
      </c>
      <c r="AE358" s="92">
        <f t="shared" si="50"/>
        <v>0</v>
      </c>
      <c r="AF358" s="92">
        <f t="shared" si="51"/>
        <v>0</v>
      </c>
      <c r="AG358" s="92">
        <f t="shared" si="52"/>
        <v>0</v>
      </c>
      <c r="AH358" s="92">
        <f t="shared" si="53"/>
        <v>0</v>
      </c>
      <c r="AI358" s="92">
        <f t="shared" si="54"/>
        <v>0</v>
      </c>
      <c r="AJ358" s="92">
        <f t="shared" si="55"/>
        <v>0</v>
      </c>
      <c r="AK358" s="92">
        <f t="shared" si="56"/>
        <v>0</v>
      </c>
      <c r="AL358" s="92">
        <f t="shared" si="57"/>
        <v>0</v>
      </c>
      <c r="AM358" s="92">
        <f t="shared" si="58"/>
        <v>0</v>
      </c>
      <c r="AN358" s="96">
        <f t="shared" si="59"/>
        <v>-177503.86</v>
      </c>
      <c r="AO358" s="94">
        <f t="shared" si="60"/>
        <v>-178128.86</v>
      </c>
    </row>
    <row r="359" spans="29:41" hidden="1" x14ac:dyDescent="0.25">
      <c r="AC359" s="93">
        <v>301</v>
      </c>
      <c r="AD359" s="95">
        <f t="shared" si="49"/>
        <v>625</v>
      </c>
      <c r="AE359" s="92">
        <f t="shared" si="50"/>
        <v>0</v>
      </c>
      <c r="AF359" s="92">
        <f t="shared" si="51"/>
        <v>0</v>
      </c>
      <c r="AG359" s="92">
        <f t="shared" si="52"/>
        <v>0</v>
      </c>
      <c r="AH359" s="92">
        <f t="shared" si="53"/>
        <v>0</v>
      </c>
      <c r="AI359" s="92">
        <f t="shared" si="54"/>
        <v>0</v>
      </c>
      <c r="AJ359" s="92">
        <f t="shared" si="55"/>
        <v>0</v>
      </c>
      <c r="AK359" s="92">
        <f t="shared" si="56"/>
        <v>0</v>
      </c>
      <c r="AL359" s="92">
        <f t="shared" si="57"/>
        <v>0</v>
      </c>
      <c r="AM359" s="92">
        <f t="shared" si="58"/>
        <v>0</v>
      </c>
      <c r="AN359" s="96">
        <f t="shared" si="59"/>
        <v>-178128.86</v>
      </c>
      <c r="AO359" s="94">
        <f t="shared" si="60"/>
        <v>-178753.86</v>
      </c>
    </row>
    <row r="360" spans="29:41" hidden="1" x14ac:dyDescent="0.25">
      <c r="AC360" s="93">
        <v>302</v>
      </c>
      <c r="AD360" s="95">
        <f t="shared" si="49"/>
        <v>625</v>
      </c>
      <c r="AE360" s="92">
        <f t="shared" si="50"/>
        <v>0</v>
      </c>
      <c r="AF360" s="92">
        <f t="shared" si="51"/>
        <v>0</v>
      </c>
      <c r="AG360" s="92">
        <f t="shared" si="52"/>
        <v>0</v>
      </c>
      <c r="AH360" s="92">
        <f t="shared" si="53"/>
        <v>0</v>
      </c>
      <c r="AI360" s="92">
        <f t="shared" si="54"/>
        <v>0</v>
      </c>
      <c r="AJ360" s="92">
        <f t="shared" si="55"/>
        <v>0</v>
      </c>
      <c r="AK360" s="92">
        <f t="shared" si="56"/>
        <v>0</v>
      </c>
      <c r="AL360" s="92">
        <f t="shared" si="57"/>
        <v>0</v>
      </c>
      <c r="AM360" s="92">
        <f t="shared" si="58"/>
        <v>0</v>
      </c>
      <c r="AN360" s="96">
        <f t="shared" si="59"/>
        <v>-178753.86</v>
      </c>
      <c r="AO360" s="94">
        <f t="shared" si="60"/>
        <v>-179378.86</v>
      </c>
    </row>
    <row r="361" spans="29:41" hidden="1" x14ac:dyDescent="0.25">
      <c r="AC361" s="93">
        <v>303</v>
      </c>
      <c r="AD361" s="95">
        <f t="shared" si="49"/>
        <v>625</v>
      </c>
      <c r="AE361" s="92">
        <f t="shared" si="50"/>
        <v>0</v>
      </c>
      <c r="AF361" s="92">
        <f t="shared" si="51"/>
        <v>0</v>
      </c>
      <c r="AG361" s="92">
        <f t="shared" si="52"/>
        <v>0</v>
      </c>
      <c r="AH361" s="92">
        <f t="shared" si="53"/>
        <v>0</v>
      </c>
      <c r="AI361" s="92">
        <f t="shared" si="54"/>
        <v>0</v>
      </c>
      <c r="AJ361" s="92">
        <f t="shared" si="55"/>
        <v>0</v>
      </c>
      <c r="AK361" s="92">
        <f t="shared" si="56"/>
        <v>0</v>
      </c>
      <c r="AL361" s="92">
        <f t="shared" si="57"/>
        <v>0</v>
      </c>
      <c r="AM361" s="92">
        <f t="shared" si="58"/>
        <v>0</v>
      </c>
      <c r="AN361" s="96">
        <f t="shared" si="59"/>
        <v>-179378.86</v>
      </c>
      <c r="AO361" s="94">
        <f t="shared" si="60"/>
        <v>-180003.86</v>
      </c>
    </row>
    <row r="362" spans="29:41" hidden="1" x14ac:dyDescent="0.25">
      <c r="AC362" s="93">
        <v>304</v>
      </c>
      <c r="AD362" s="95">
        <f t="shared" si="49"/>
        <v>625</v>
      </c>
      <c r="AE362" s="92">
        <f t="shared" si="50"/>
        <v>0</v>
      </c>
      <c r="AF362" s="92">
        <f t="shared" si="51"/>
        <v>0</v>
      </c>
      <c r="AG362" s="92">
        <f t="shared" si="52"/>
        <v>0</v>
      </c>
      <c r="AH362" s="92">
        <f t="shared" si="53"/>
        <v>0</v>
      </c>
      <c r="AI362" s="92">
        <f t="shared" si="54"/>
        <v>0</v>
      </c>
      <c r="AJ362" s="92">
        <f t="shared" si="55"/>
        <v>0</v>
      </c>
      <c r="AK362" s="92">
        <f t="shared" si="56"/>
        <v>0</v>
      </c>
      <c r="AL362" s="92">
        <f t="shared" si="57"/>
        <v>0</v>
      </c>
      <c r="AM362" s="92">
        <f t="shared" si="58"/>
        <v>0</v>
      </c>
      <c r="AN362" s="96">
        <f t="shared" si="59"/>
        <v>-180003.86</v>
      </c>
      <c r="AO362" s="94">
        <f t="shared" si="60"/>
        <v>-180628.86</v>
      </c>
    </row>
    <row r="363" spans="29:41" hidden="1" x14ac:dyDescent="0.25">
      <c r="AC363" s="93">
        <v>305</v>
      </c>
      <c r="AD363" s="95">
        <f t="shared" si="49"/>
        <v>625</v>
      </c>
      <c r="AE363" s="92">
        <f t="shared" si="50"/>
        <v>0</v>
      </c>
      <c r="AF363" s="92">
        <f t="shared" si="51"/>
        <v>0</v>
      </c>
      <c r="AG363" s="92">
        <f t="shared" si="52"/>
        <v>0</v>
      </c>
      <c r="AH363" s="92">
        <f t="shared" si="53"/>
        <v>0</v>
      </c>
      <c r="AI363" s="92">
        <f t="shared" si="54"/>
        <v>0</v>
      </c>
      <c r="AJ363" s="92">
        <f t="shared" si="55"/>
        <v>0</v>
      </c>
      <c r="AK363" s="92">
        <f t="shared" si="56"/>
        <v>0</v>
      </c>
      <c r="AL363" s="92">
        <f t="shared" si="57"/>
        <v>0</v>
      </c>
      <c r="AM363" s="92">
        <f t="shared" si="58"/>
        <v>0</v>
      </c>
      <c r="AN363" s="96">
        <f t="shared" si="59"/>
        <v>-180628.86</v>
      </c>
      <c r="AO363" s="94">
        <f t="shared" si="60"/>
        <v>-181253.86</v>
      </c>
    </row>
    <row r="364" spans="29:41" hidden="1" x14ac:dyDescent="0.25">
      <c r="AC364" s="93">
        <v>306</v>
      </c>
      <c r="AD364" s="95">
        <f t="shared" si="49"/>
        <v>625</v>
      </c>
      <c r="AE364" s="92">
        <f t="shared" si="50"/>
        <v>0</v>
      </c>
      <c r="AF364" s="92">
        <f t="shared" si="51"/>
        <v>0</v>
      </c>
      <c r="AG364" s="92">
        <f t="shared" si="52"/>
        <v>0</v>
      </c>
      <c r="AH364" s="92">
        <f t="shared" si="53"/>
        <v>0</v>
      </c>
      <c r="AI364" s="92">
        <f t="shared" si="54"/>
        <v>0</v>
      </c>
      <c r="AJ364" s="92">
        <f t="shared" si="55"/>
        <v>0</v>
      </c>
      <c r="AK364" s="92">
        <f t="shared" si="56"/>
        <v>0</v>
      </c>
      <c r="AL364" s="92">
        <f t="shared" si="57"/>
        <v>0</v>
      </c>
      <c r="AM364" s="92">
        <f t="shared" si="58"/>
        <v>0</v>
      </c>
      <c r="AN364" s="96">
        <f t="shared" si="59"/>
        <v>-181253.86</v>
      </c>
      <c r="AO364" s="94">
        <f t="shared" si="60"/>
        <v>-181878.86</v>
      </c>
    </row>
    <row r="365" spans="29:41" hidden="1" x14ac:dyDescent="0.25">
      <c r="AC365" s="93">
        <v>307</v>
      </c>
      <c r="AD365" s="95">
        <f t="shared" si="49"/>
        <v>625</v>
      </c>
      <c r="AE365" s="92">
        <f t="shared" si="50"/>
        <v>0</v>
      </c>
      <c r="AF365" s="92">
        <f t="shared" si="51"/>
        <v>0</v>
      </c>
      <c r="AG365" s="92">
        <f t="shared" si="52"/>
        <v>0</v>
      </c>
      <c r="AH365" s="92">
        <f t="shared" si="53"/>
        <v>0</v>
      </c>
      <c r="AI365" s="92">
        <f t="shared" si="54"/>
        <v>0</v>
      </c>
      <c r="AJ365" s="92">
        <f t="shared" si="55"/>
        <v>0</v>
      </c>
      <c r="AK365" s="92">
        <f t="shared" si="56"/>
        <v>0</v>
      </c>
      <c r="AL365" s="92">
        <f t="shared" si="57"/>
        <v>0</v>
      </c>
      <c r="AM365" s="92">
        <f t="shared" si="58"/>
        <v>0</v>
      </c>
      <c r="AN365" s="96">
        <f t="shared" si="59"/>
        <v>-181878.86</v>
      </c>
      <c r="AO365" s="94">
        <f t="shared" si="60"/>
        <v>-182503.86</v>
      </c>
    </row>
    <row r="366" spans="29:41" hidden="1" x14ac:dyDescent="0.25">
      <c r="AC366" s="93">
        <v>308</v>
      </c>
      <c r="AD366" s="95">
        <f t="shared" si="49"/>
        <v>625</v>
      </c>
      <c r="AE366" s="92">
        <f t="shared" si="50"/>
        <v>0</v>
      </c>
      <c r="AF366" s="92">
        <f t="shared" si="51"/>
        <v>0</v>
      </c>
      <c r="AG366" s="92">
        <f t="shared" si="52"/>
        <v>0</v>
      </c>
      <c r="AH366" s="92">
        <f t="shared" si="53"/>
        <v>0</v>
      </c>
      <c r="AI366" s="92">
        <f t="shared" si="54"/>
        <v>0</v>
      </c>
      <c r="AJ366" s="92">
        <f t="shared" si="55"/>
        <v>0</v>
      </c>
      <c r="AK366" s="92">
        <f t="shared" si="56"/>
        <v>0</v>
      </c>
      <c r="AL366" s="92">
        <f t="shared" si="57"/>
        <v>0</v>
      </c>
      <c r="AM366" s="92">
        <f t="shared" si="58"/>
        <v>0</v>
      </c>
      <c r="AN366" s="96">
        <f t="shared" si="59"/>
        <v>-182503.86</v>
      </c>
      <c r="AO366" s="94">
        <f t="shared" si="60"/>
        <v>-183128.86</v>
      </c>
    </row>
    <row r="367" spans="29:41" hidden="1" x14ac:dyDescent="0.25">
      <c r="AC367" s="93">
        <v>309</v>
      </c>
      <c r="AD367" s="95">
        <f t="shared" si="49"/>
        <v>625</v>
      </c>
      <c r="AE367" s="92">
        <f t="shared" si="50"/>
        <v>0</v>
      </c>
      <c r="AF367" s="92">
        <f t="shared" si="51"/>
        <v>0</v>
      </c>
      <c r="AG367" s="92">
        <f t="shared" si="52"/>
        <v>0</v>
      </c>
      <c r="AH367" s="92">
        <f t="shared" si="53"/>
        <v>0</v>
      </c>
      <c r="AI367" s="92">
        <f t="shared" si="54"/>
        <v>0</v>
      </c>
      <c r="AJ367" s="92">
        <f t="shared" si="55"/>
        <v>0</v>
      </c>
      <c r="AK367" s="92">
        <f t="shared" si="56"/>
        <v>0</v>
      </c>
      <c r="AL367" s="92">
        <f t="shared" si="57"/>
        <v>0</v>
      </c>
      <c r="AM367" s="92">
        <f t="shared" si="58"/>
        <v>0</v>
      </c>
      <c r="AN367" s="96">
        <f t="shared" si="59"/>
        <v>-183128.86</v>
      </c>
      <c r="AO367" s="94">
        <f t="shared" si="60"/>
        <v>-183753.86</v>
      </c>
    </row>
    <row r="368" spans="29:41" hidden="1" x14ac:dyDescent="0.25">
      <c r="AC368" s="93">
        <v>310</v>
      </c>
      <c r="AD368" s="95">
        <f t="shared" si="49"/>
        <v>625</v>
      </c>
      <c r="AE368" s="92">
        <f t="shared" si="50"/>
        <v>0</v>
      </c>
      <c r="AF368" s="92">
        <f t="shared" si="51"/>
        <v>0</v>
      </c>
      <c r="AG368" s="92">
        <f t="shared" si="52"/>
        <v>0</v>
      </c>
      <c r="AH368" s="92">
        <f t="shared" si="53"/>
        <v>0</v>
      </c>
      <c r="AI368" s="92">
        <f t="shared" si="54"/>
        <v>0</v>
      </c>
      <c r="AJ368" s="92">
        <f t="shared" si="55"/>
        <v>0</v>
      </c>
      <c r="AK368" s="92">
        <f t="shared" si="56"/>
        <v>0</v>
      </c>
      <c r="AL368" s="92">
        <f t="shared" si="57"/>
        <v>0</v>
      </c>
      <c r="AM368" s="92">
        <f t="shared" si="58"/>
        <v>0</v>
      </c>
      <c r="AN368" s="96">
        <f t="shared" si="59"/>
        <v>-183753.86</v>
      </c>
      <c r="AO368" s="94">
        <f t="shared" si="60"/>
        <v>-184378.86</v>
      </c>
    </row>
    <row r="369" spans="29:41" hidden="1" x14ac:dyDescent="0.25">
      <c r="AC369" s="93">
        <v>311</v>
      </c>
      <c r="AD369" s="95">
        <f t="shared" si="49"/>
        <v>625</v>
      </c>
      <c r="AE369" s="92">
        <f t="shared" si="50"/>
        <v>0</v>
      </c>
      <c r="AF369" s="92">
        <f t="shared" si="51"/>
        <v>0</v>
      </c>
      <c r="AG369" s="92">
        <f t="shared" si="52"/>
        <v>0</v>
      </c>
      <c r="AH369" s="92">
        <f t="shared" si="53"/>
        <v>0</v>
      </c>
      <c r="AI369" s="92">
        <f t="shared" si="54"/>
        <v>0</v>
      </c>
      <c r="AJ369" s="92">
        <f t="shared" si="55"/>
        <v>0</v>
      </c>
      <c r="AK369" s="92">
        <f t="shared" si="56"/>
        <v>0</v>
      </c>
      <c r="AL369" s="92">
        <f t="shared" si="57"/>
        <v>0</v>
      </c>
      <c r="AM369" s="92">
        <f t="shared" si="58"/>
        <v>0</v>
      </c>
      <c r="AN369" s="96">
        <f t="shared" si="59"/>
        <v>-184378.86</v>
      </c>
      <c r="AO369" s="94">
        <f t="shared" si="60"/>
        <v>-185003.86</v>
      </c>
    </row>
    <row r="370" spans="29:41" hidden="1" x14ac:dyDescent="0.25">
      <c r="AC370" s="93">
        <v>312</v>
      </c>
      <c r="AD370" s="95">
        <f t="shared" si="49"/>
        <v>625</v>
      </c>
      <c r="AE370" s="92">
        <f t="shared" si="50"/>
        <v>0</v>
      </c>
      <c r="AF370" s="92">
        <f t="shared" si="51"/>
        <v>0</v>
      </c>
      <c r="AG370" s="92">
        <f t="shared" si="52"/>
        <v>0</v>
      </c>
      <c r="AH370" s="92">
        <f t="shared" si="53"/>
        <v>0</v>
      </c>
      <c r="AI370" s="92">
        <f t="shared" si="54"/>
        <v>0</v>
      </c>
      <c r="AJ370" s="92">
        <f t="shared" si="55"/>
        <v>0</v>
      </c>
      <c r="AK370" s="92">
        <f t="shared" si="56"/>
        <v>0</v>
      </c>
      <c r="AL370" s="92">
        <f t="shared" si="57"/>
        <v>0</v>
      </c>
      <c r="AM370" s="92">
        <f t="shared" si="58"/>
        <v>0</v>
      </c>
      <c r="AN370" s="96">
        <f t="shared" si="59"/>
        <v>-185003.86</v>
      </c>
      <c r="AO370" s="94">
        <f t="shared" si="60"/>
        <v>-185628.86</v>
      </c>
    </row>
    <row r="371" spans="29:41" hidden="1" x14ac:dyDescent="0.25">
      <c r="AC371" s="93">
        <v>313</v>
      </c>
      <c r="AD371" s="95">
        <f t="shared" si="49"/>
        <v>625</v>
      </c>
      <c r="AE371" s="92">
        <f t="shared" si="50"/>
        <v>0</v>
      </c>
      <c r="AF371" s="92">
        <f t="shared" si="51"/>
        <v>0</v>
      </c>
      <c r="AG371" s="92">
        <f t="shared" si="52"/>
        <v>0</v>
      </c>
      <c r="AH371" s="92">
        <f t="shared" si="53"/>
        <v>0</v>
      </c>
      <c r="AI371" s="92">
        <f t="shared" si="54"/>
        <v>0</v>
      </c>
      <c r="AJ371" s="92">
        <f t="shared" si="55"/>
        <v>0</v>
      </c>
      <c r="AK371" s="92">
        <f t="shared" si="56"/>
        <v>0</v>
      </c>
      <c r="AL371" s="92">
        <f t="shared" si="57"/>
        <v>0</v>
      </c>
      <c r="AM371" s="92">
        <f t="shared" si="58"/>
        <v>0</v>
      </c>
      <c r="AN371" s="96">
        <f t="shared" si="59"/>
        <v>-185628.86</v>
      </c>
      <c r="AO371" s="94">
        <f t="shared" si="60"/>
        <v>-186253.86</v>
      </c>
    </row>
    <row r="372" spans="29:41" hidden="1" x14ac:dyDescent="0.25">
      <c r="AC372" s="93">
        <v>314</v>
      </c>
      <c r="AD372" s="95">
        <f t="shared" si="49"/>
        <v>625</v>
      </c>
      <c r="AE372" s="92">
        <f t="shared" si="50"/>
        <v>0</v>
      </c>
      <c r="AF372" s="92">
        <f t="shared" si="51"/>
        <v>0</v>
      </c>
      <c r="AG372" s="92">
        <f t="shared" si="52"/>
        <v>0</v>
      </c>
      <c r="AH372" s="92">
        <f t="shared" si="53"/>
        <v>0</v>
      </c>
      <c r="AI372" s="92">
        <f t="shared" si="54"/>
        <v>0</v>
      </c>
      <c r="AJ372" s="92">
        <f t="shared" si="55"/>
        <v>0</v>
      </c>
      <c r="AK372" s="92">
        <f t="shared" si="56"/>
        <v>0</v>
      </c>
      <c r="AL372" s="92">
        <f t="shared" si="57"/>
        <v>0</v>
      </c>
      <c r="AM372" s="92">
        <f t="shared" si="58"/>
        <v>0</v>
      </c>
      <c r="AN372" s="96">
        <f t="shared" si="59"/>
        <v>-186253.86</v>
      </c>
      <c r="AO372" s="94">
        <f t="shared" si="60"/>
        <v>-186878.86</v>
      </c>
    </row>
    <row r="373" spans="29:41" hidden="1" x14ac:dyDescent="0.25">
      <c r="AC373" s="93">
        <v>315</v>
      </c>
      <c r="AD373" s="95">
        <f t="shared" si="49"/>
        <v>625</v>
      </c>
      <c r="AE373" s="92">
        <f t="shared" si="50"/>
        <v>0</v>
      </c>
      <c r="AF373" s="92">
        <f t="shared" si="51"/>
        <v>0</v>
      </c>
      <c r="AG373" s="92">
        <f t="shared" si="52"/>
        <v>0</v>
      </c>
      <c r="AH373" s="92">
        <f t="shared" si="53"/>
        <v>0</v>
      </c>
      <c r="AI373" s="92">
        <f t="shared" si="54"/>
        <v>0</v>
      </c>
      <c r="AJ373" s="92">
        <f t="shared" si="55"/>
        <v>0</v>
      </c>
      <c r="AK373" s="92">
        <f t="shared" si="56"/>
        <v>0</v>
      </c>
      <c r="AL373" s="92">
        <f t="shared" si="57"/>
        <v>0</v>
      </c>
      <c r="AM373" s="92">
        <f t="shared" si="58"/>
        <v>0</v>
      </c>
      <c r="AN373" s="96">
        <f t="shared" si="59"/>
        <v>-186878.86</v>
      </c>
      <c r="AO373" s="94">
        <f t="shared" si="60"/>
        <v>-187503.86</v>
      </c>
    </row>
    <row r="374" spans="29:41" hidden="1" x14ac:dyDescent="0.25">
      <c r="AC374" s="93">
        <v>316</v>
      </c>
      <c r="AD374" s="95">
        <f t="shared" si="49"/>
        <v>625</v>
      </c>
      <c r="AE374" s="92">
        <f t="shared" si="50"/>
        <v>0</v>
      </c>
      <c r="AF374" s="92">
        <f t="shared" si="51"/>
        <v>0</v>
      </c>
      <c r="AG374" s="92">
        <f t="shared" si="52"/>
        <v>0</v>
      </c>
      <c r="AH374" s="92">
        <f t="shared" si="53"/>
        <v>0</v>
      </c>
      <c r="AI374" s="92">
        <f t="shared" si="54"/>
        <v>0</v>
      </c>
      <c r="AJ374" s="92">
        <f t="shared" si="55"/>
        <v>0</v>
      </c>
      <c r="AK374" s="92">
        <f t="shared" si="56"/>
        <v>0</v>
      </c>
      <c r="AL374" s="92">
        <f t="shared" si="57"/>
        <v>0</v>
      </c>
      <c r="AM374" s="92">
        <f t="shared" si="58"/>
        <v>0</v>
      </c>
      <c r="AN374" s="96">
        <f t="shared" si="59"/>
        <v>-187503.86</v>
      </c>
      <c r="AO374" s="94">
        <f t="shared" si="60"/>
        <v>-188128.86</v>
      </c>
    </row>
    <row r="375" spans="29:41" hidden="1" x14ac:dyDescent="0.25">
      <c r="AC375" s="93">
        <v>317</v>
      </c>
      <c r="AD375" s="95">
        <f t="shared" si="49"/>
        <v>625</v>
      </c>
      <c r="AE375" s="92">
        <f t="shared" si="50"/>
        <v>0</v>
      </c>
      <c r="AF375" s="92">
        <f t="shared" si="51"/>
        <v>0</v>
      </c>
      <c r="AG375" s="92">
        <f t="shared" si="52"/>
        <v>0</v>
      </c>
      <c r="AH375" s="92">
        <f t="shared" si="53"/>
        <v>0</v>
      </c>
      <c r="AI375" s="92">
        <f t="shared" si="54"/>
        <v>0</v>
      </c>
      <c r="AJ375" s="92">
        <f t="shared" si="55"/>
        <v>0</v>
      </c>
      <c r="AK375" s="92">
        <f t="shared" si="56"/>
        <v>0</v>
      </c>
      <c r="AL375" s="92">
        <f t="shared" si="57"/>
        <v>0</v>
      </c>
      <c r="AM375" s="92">
        <f t="shared" si="58"/>
        <v>0</v>
      </c>
      <c r="AN375" s="96">
        <f t="shared" si="59"/>
        <v>-188128.86</v>
      </c>
      <c r="AO375" s="94">
        <f t="shared" si="60"/>
        <v>-188753.86</v>
      </c>
    </row>
    <row r="376" spans="29:41" hidden="1" x14ac:dyDescent="0.25">
      <c r="AC376" s="93">
        <v>318</v>
      </c>
      <c r="AD376" s="95">
        <f t="shared" si="49"/>
        <v>625</v>
      </c>
      <c r="AE376" s="92">
        <f t="shared" si="50"/>
        <v>0</v>
      </c>
      <c r="AF376" s="92">
        <f t="shared" si="51"/>
        <v>0</v>
      </c>
      <c r="AG376" s="92">
        <f t="shared" si="52"/>
        <v>0</v>
      </c>
      <c r="AH376" s="92">
        <f t="shared" si="53"/>
        <v>0</v>
      </c>
      <c r="AI376" s="92">
        <f t="shared" si="54"/>
        <v>0</v>
      </c>
      <c r="AJ376" s="92">
        <f t="shared" si="55"/>
        <v>0</v>
      </c>
      <c r="AK376" s="92">
        <f t="shared" si="56"/>
        <v>0</v>
      </c>
      <c r="AL376" s="92">
        <f t="shared" si="57"/>
        <v>0</v>
      </c>
      <c r="AM376" s="92">
        <f t="shared" si="58"/>
        <v>0</v>
      </c>
      <c r="AN376" s="96">
        <f t="shared" si="59"/>
        <v>-188753.86</v>
      </c>
      <c r="AO376" s="94">
        <f t="shared" si="60"/>
        <v>-189378.86</v>
      </c>
    </row>
    <row r="377" spans="29:41" hidden="1" x14ac:dyDescent="0.25">
      <c r="AC377" s="93">
        <v>319</v>
      </c>
      <c r="AD377" s="95">
        <f t="shared" si="49"/>
        <v>625</v>
      </c>
      <c r="AE377" s="92">
        <f t="shared" si="50"/>
        <v>0</v>
      </c>
      <c r="AF377" s="92">
        <f t="shared" si="51"/>
        <v>0</v>
      </c>
      <c r="AG377" s="92">
        <f t="shared" si="52"/>
        <v>0</v>
      </c>
      <c r="AH377" s="92">
        <f t="shared" si="53"/>
        <v>0</v>
      </c>
      <c r="AI377" s="92">
        <f t="shared" si="54"/>
        <v>0</v>
      </c>
      <c r="AJ377" s="92">
        <f t="shared" si="55"/>
        <v>0</v>
      </c>
      <c r="AK377" s="92">
        <f t="shared" si="56"/>
        <v>0</v>
      </c>
      <c r="AL377" s="92">
        <f t="shared" si="57"/>
        <v>0</v>
      </c>
      <c r="AM377" s="92">
        <f t="shared" si="58"/>
        <v>0</v>
      </c>
      <c r="AN377" s="96">
        <f t="shared" si="59"/>
        <v>-189378.86</v>
      </c>
      <c r="AO377" s="94">
        <f t="shared" si="60"/>
        <v>-190003.86</v>
      </c>
    </row>
    <row r="378" spans="29:41" hidden="1" x14ac:dyDescent="0.25">
      <c r="AC378" s="93">
        <v>320</v>
      </c>
      <c r="AD378" s="95">
        <f t="shared" si="49"/>
        <v>625</v>
      </c>
      <c r="AE378" s="92">
        <f t="shared" si="50"/>
        <v>0</v>
      </c>
      <c r="AF378" s="92">
        <f t="shared" si="51"/>
        <v>0</v>
      </c>
      <c r="AG378" s="92">
        <f t="shared" si="52"/>
        <v>0</v>
      </c>
      <c r="AH378" s="92">
        <f t="shared" si="53"/>
        <v>0</v>
      </c>
      <c r="AI378" s="92">
        <f t="shared" si="54"/>
        <v>0</v>
      </c>
      <c r="AJ378" s="92">
        <f t="shared" si="55"/>
        <v>0</v>
      </c>
      <c r="AK378" s="92">
        <f t="shared" si="56"/>
        <v>0</v>
      </c>
      <c r="AL378" s="92">
        <f t="shared" si="57"/>
        <v>0</v>
      </c>
      <c r="AM378" s="92">
        <f t="shared" si="58"/>
        <v>0</v>
      </c>
      <c r="AN378" s="96">
        <f t="shared" si="59"/>
        <v>-190003.86</v>
      </c>
      <c r="AO378" s="94">
        <f t="shared" si="60"/>
        <v>-190628.86</v>
      </c>
    </row>
    <row r="379" spans="29:41" hidden="1" x14ac:dyDescent="0.25">
      <c r="AC379" s="93">
        <v>321</v>
      </c>
      <c r="AD379" s="95">
        <f t="shared" si="49"/>
        <v>625</v>
      </c>
      <c r="AE379" s="92">
        <f t="shared" si="50"/>
        <v>0</v>
      </c>
      <c r="AF379" s="92">
        <f t="shared" si="51"/>
        <v>0</v>
      </c>
      <c r="AG379" s="92">
        <f t="shared" si="52"/>
        <v>0</v>
      </c>
      <c r="AH379" s="92">
        <f t="shared" si="53"/>
        <v>0</v>
      </c>
      <c r="AI379" s="92">
        <f t="shared" si="54"/>
        <v>0</v>
      </c>
      <c r="AJ379" s="92">
        <f t="shared" si="55"/>
        <v>0</v>
      </c>
      <c r="AK379" s="92">
        <f t="shared" si="56"/>
        <v>0</v>
      </c>
      <c r="AL379" s="92">
        <f t="shared" si="57"/>
        <v>0</v>
      </c>
      <c r="AM379" s="92">
        <f t="shared" si="58"/>
        <v>0</v>
      </c>
      <c r="AN379" s="96">
        <f t="shared" si="59"/>
        <v>-190628.86</v>
      </c>
      <c r="AO379" s="94">
        <f t="shared" si="60"/>
        <v>-191253.86</v>
      </c>
    </row>
    <row r="380" spans="29:41" hidden="1" x14ac:dyDescent="0.25">
      <c r="AC380" s="93">
        <v>322</v>
      </c>
      <c r="AD380" s="95">
        <f t="shared" ref="AD380:AD443" si="61">$F$13/4</f>
        <v>625</v>
      </c>
      <c r="AE380" s="92">
        <f t="shared" ref="AE380:AE443" si="62">IF($E$19&gt;=$AC380,$F$19,0)</f>
        <v>0</v>
      </c>
      <c r="AF380" s="92">
        <f t="shared" ref="AF380:AF443" si="63">IF($E$20&gt;=$AC380,$F$20,0)</f>
        <v>0</v>
      </c>
      <c r="AG380" s="92">
        <f t="shared" ref="AG380:AG443" si="64">IF($E$21&gt;=$AC380,$F$21,0)</f>
        <v>0</v>
      </c>
      <c r="AH380" s="92">
        <f t="shared" ref="AH380:AH443" si="65">IF($E$22&gt;=$AC380,$F$22,0)</f>
        <v>0</v>
      </c>
      <c r="AI380" s="92">
        <f t="shared" ref="AI380:AI443" si="66">IF($E$23&gt;=$AC380,$F$23,0)</f>
        <v>0</v>
      </c>
      <c r="AJ380" s="92">
        <f t="shared" ref="AJ380:AJ443" si="67">IF($E$24&gt;=$AC380,$F$24,0)</f>
        <v>0</v>
      </c>
      <c r="AK380" s="92">
        <f t="shared" ref="AK380:AK443" si="68">IF($E$31&gt;=$AC380,$F$31,0)</f>
        <v>0</v>
      </c>
      <c r="AL380" s="92">
        <f t="shared" ref="AL380:AL443" si="69">IF($E$32&gt;=$AC380,$F$32,0)</f>
        <v>0</v>
      </c>
      <c r="AM380" s="92">
        <f t="shared" ref="AM380:AM443" si="70">IF(AC380&gt;$D$33+$E$33,0,IF(AC380&lt;$D$33,0,$F$33))/4</f>
        <v>0</v>
      </c>
      <c r="AN380" s="96">
        <f t="shared" si="59"/>
        <v>-191253.86</v>
      </c>
      <c r="AO380" s="94">
        <f t="shared" si="60"/>
        <v>-191878.86</v>
      </c>
    </row>
    <row r="381" spans="29:41" hidden="1" x14ac:dyDescent="0.25">
      <c r="AC381" s="93">
        <v>323</v>
      </c>
      <c r="AD381" s="95">
        <f t="shared" si="61"/>
        <v>625</v>
      </c>
      <c r="AE381" s="92">
        <f t="shared" si="62"/>
        <v>0</v>
      </c>
      <c r="AF381" s="92">
        <f t="shared" si="63"/>
        <v>0</v>
      </c>
      <c r="AG381" s="92">
        <f t="shared" si="64"/>
        <v>0</v>
      </c>
      <c r="AH381" s="92">
        <f t="shared" si="65"/>
        <v>0</v>
      </c>
      <c r="AI381" s="92">
        <f t="shared" si="66"/>
        <v>0</v>
      </c>
      <c r="AJ381" s="92">
        <f t="shared" si="67"/>
        <v>0</v>
      </c>
      <c r="AK381" s="92">
        <f t="shared" si="68"/>
        <v>0</v>
      </c>
      <c r="AL381" s="92">
        <f t="shared" si="69"/>
        <v>0</v>
      </c>
      <c r="AM381" s="92">
        <f t="shared" si="70"/>
        <v>0</v>
      </c>
      <c r="AN381" s="96">
        <f t="shared" ref="AN381:AN444" si="71">AO380</f>
        <v>-191878.86</v>
      </c>
      <c r="AO381" s="94">
        <f t="shared" ref="AO381:AO444" si="72">AN381+SUM(AE381:AM381)-AD381</f>
        <v>-192503.86</v>
      </c>
    </row>
    <row r="382" spans="29:41" hidden="1" x14ac:dyDescent="0.25">
      <c r="AC382" s="93">
        <v>324</v>
      </c>
      <c r="AD382" s="95">
        <f t="shared" si="61"/>
        <v>625</v>
      </c>
      <c r="AE382" s="92">
        <f t="shared" si="62"/>
        <v>0</v>
      </c>
      <c r="AF382" s="92">
        <f t="shared" si="63"/>
        <v>0</v>
      </c>
      <c r="AG382" s="92">
        <f t="shared" si="64"/>
        <v>0</v>
      </c>
      <c r="AH382" s="92">
        <f t="shared" si="65"/>
        <v>0</v>
      </c>
      <c r="AI382" s="92">
        <f t="shared" si="66"/>
        <v>0</v>
      </c>
      <c r="AJ382" s="92">
        <f t="shared" si="67"/>
        <v>0</v>
      </c>
      <c r="AK382" s="92">
        <f t="shared" si="68"/>
        <v>0</v>
      </c>
      <c r="AL382" s="92">
        <f t="shared" si="69"/>
        <v>0</v>
      </c>
      <c r="AM382" s="92">
        <f t="shared" si="70"/>
        <v>0</v>
      </c>
      <c r="AN382" s="96">
        <f t="shared" si="71"/>
        <v>-192503.86</v>
      </c>
      <c r="AO382" s="94">
        <f t="shared" si="72"/>
        <v>-193128.86</v>
      </c>
    </row>
    <row r="383" spans="29:41" hidden="1" x14ac:dyDescent="0.25">
      <c r="AC383" s="93">
        <v>325</v>
      </c>
      <c r="AD383" s="95">
        <f t="shared" si="61"/>
        <v>625</v>
      </c>
      <c r="AE383" s="92">
        <f t="shared" si="62"/>
        <v>0</v>
      </c>
      <c r="AF383" s="92">
        <f t="shared" si="63"/>
        <v>0</v>
      </c>
      <c r="AG383" s="92">
        <f t="shared" si="64"/>
        <v>0</v>
      </c>
      <c r="AH383" s="92">
        <f t="shared" si="65"/>
        <v>0</v>
      </c>
      <c r="AI383" s="92">
        <f t="shared" si="66"/>
        <v>0</v>
      </c>
      <c r="AJ383" s="92">
        <f t="shared" si="67"/>
        <v>0</v>
      </c>
      <c r="AK383" s="92">
        <f t="shared" si="68"/>
        <v>0</v>
      </c>
      <c r="AL383" s="92">
        <f t="shared" si="69"/>
        <v>0</v>
      </c>
      <c r="AM383" s="92">
        <f t="shared" si="70"/>
        <v>0</v>
      </c>
      <c r="AN383" s="96">
        <f t="shared" si="71"/>
        <v>-193128.86</v>
      </c>
      <c r="AO383" s="94">
        <f t="shared" si="72"/>
        <v>-193753.86</v>
      </c>
    </row>
    <row r="384" spans="29:41" hidden="1" x14ac:dyDescent="0.25">
      <c r="AC384" s="93">
        <v>326</v>
      </c>
      <c r="AD384" s="95">
        <f t="shared" si="61"/>
        <v>625</v>
      </c>
      <c r="AE384" s="92">
        <f t="shared" si="62"/>
        <v>0</v>
      </c>
      <c r="AF384" s="92">
        <f t="shared" si="63"/>
        <v>0</v>
      </c>
      <c r="AG384" s="92">
        <f t="shared" si="64"/>
        <v>0</v>
      </c>
      <c r="AH384" s="92">
        <f t="shared" si="65"/>
        <v>0</v>
      </c>
      <c r="AI384" s="92">
        <f t="shared" si="66"/>
        <v>0</v>
      </c>
      <c r="AJ384" s="92">
        <f t="shared" si="67"/>
        <v>0</v>
      </c>
      <c r="AK384" s="92">
        <f t="shared" si="68"/>
        <v>0</v>
      </c>
      <c r="AL384" s="92">
        <f t="shared" si="69"/>
        <v>0</v>
      </c>
      <c r="AM384" s="92">
        <f t="shared" si="70"/>
        <v>0</v>
      </c>
      <c r="AN384" s="96">
        <f t="shared" si="71"/>
        <v>-193753.86</v>
      </c>
      <c r="AO384" s="94">
        <f t="shared" si="72"/>
        <v>-194378.86</v>
      </c>
    </row>
    <row r="385" spans="29:41" hidden="1" x14ac:dyDescent="0.25">
      <c r="AC385" s="93">
        <v>327</v>
      </c>
      <c r="AD385" s="95">
        <f t="shared" si="61"/>
        <v>625</v>
      </c>
      <c r="AE385" s="92">
        <f t="shared" si="62"/>
        <v>0</v>
      </c>
      <c r="AF385" s="92">
        <f t="shared" si="63"/>
        <v>0</v>
      </c>
      <c r="AG385" s="92">
        <f t="shared" si="64"/>
        <v>0</v>
      </c>
      <c r="AH385" s="92">
        <f t="shared" si="65"/>
        <v>0</v>
      </c>
      <c r="AI385" s="92">
        <f t="shared" si="66"/>
        <v>0</v>
      </c>
      <c r="AJ385" s="92">
        <f t="shared" si="67"/>
        <v>0</v>
      </c>
      <c r="AK385" s="92">
        <f t="shared" si="68"/>
        <v>0</v>
      </c>
      <c r="AL385" s="92">
        <f t="shared" si="69"/>
        <v>0</v>
      </c>
      <c r="AM385" s="92">
        <f t="shared" si="70"/>
        <v>0</v>
      </c>
      <c r="AN385" s="96">
        <f t="shared" si="71"/>
        <v>-194378.86</v>
      </c>
      <c r="AO385" s="94">
        <f t="shared" si="72"/>
        <v>-195003.86</v>
      </c>
    </row>
    <row r="386" spans="29:41" hidden="1" x14ac:dyDescent="0.25">
      <c r="AC386" s="93">
        <v>328</v>
      </c>
      <c r="AD386" s="95">
        <f t="shared" si="61"/>
        <v>625</v>
      </c>
      <c r="AE386" s="92">
        <f t="shared" si="62"/>
        <v>0</v>
      </c>
      <c r="AF386" s="92">
        <f t="shared" si="63"/>
        <v>0</v>
      </c>
      <c r="AG386" s="92">
        <f t="shared" si="64"/>
        <v>0</v>
      </c>
      <c r="AH386" s="92">
        <f t="shared" si="65"/>
        <v>0</v>
      </c>
      <c r="AI386" s="92">
        <f t="shared" si="66"/>
        <v>0</v>
      </c>
      <c r="AJ386" s="92">
        <f t="shared" si="67"/>
        <v>0</v>
      </c>
      <c r="AK386" s="92">
        <f t="shared" si="68"/>
        <v>0</v>
      </c>
      <c r="AL386" s="92">
        <f t="shared" si="69"/>
        <v>0</v>
      </c>
      <c r="AM386" s="92">
        <f t="shared" si="70"/>
        <v>0</v>
      </c>
      <c r="AN386" s="96">
        <f t="shared" si="71"/>
        <v>-195003.86</v>
      </c>
      <c r="AO386" s="94">
        <f t="shared" si="72"/>
        <v>-195628.86</v>
      </c>
    </row>
    <row r="387" spans="29:41" hidden="1" x14ac:dyDescent="0.25">
      <c r="AC387" s="93">
        <v>329</v>
      </c>
      <c r="AD387" s="95">
        <f t="shared" si="61"/>
        <v>625</v>
      </c>
      <c r="AE387" s="92">
        <f t="shared" si="62"/>
        <v>0</v>
      </c>
      <c r="AF387" s="92">
        <f t="shared" si="63"/>
        <v>0</v>
      </c>
      <c r="AG387" s="92">
        <f t="shared" si="64"/>
        <v>0</v>
      </c>
      <c r="AH387" s="92">
        <f t="shared" si="65"/>
        <v>0</v>
      </c>
      <c r="AI387" s="92">
        <f t="shared" si="66"/>
        <v>0</v>
      </c>
      <c r="AJ387" s="92">
        <f t="shared" si="67"/>
        <v>0</v>
      </c>
      <c r="AK387" s="92">
        <f t="shared" si="68"/>
        <v>0</v>
      </c>
      <c r="AL387" s="92">
        <f t="shared" si="69"/>
        <v>0</v>
      </c>
      <c r="AM387" s="92">
        <f t="shared" si="70"/>
        <v>0</v>
      </c>
      <c r="AN387" s="96">
        <f t="shared" si="71"/>
        <v>-195628.86</v>
      </c>
      <c r="AO387" s="94">
        <f t="shared" si="72"/>
        <v>-196253.86</v>
      </c>
    </row>
    <row r="388" spans="29:41" hidden="1" x14ac:dyDescent="0.25">
      <c r="AC388" s="93">
        <v>330</v>
      </c>
      <c r="AD388" s="95">
        <f t="shared" si="61"/>
        <v>625</v>
      </c>
      <c r="AE388" s="92">
        <f t="shared" si="62"/>
        <v>0</v>
      </c>
      <c r="AF388" s="92">
        <f t="shared" si="63"/>
        <v>0</v>
      </c>
      <c r="AG388" s="92">
        <f t="shared" si="64"/>
        <v>0</v>
      </c>
      <c r="AH388" s="92">
        <f t="shared" si="65"/>
        <v>0</v>
      </c>
      <c r="AI388" s="92">
        <f t="shared" si="66"/>
        <v>0</v>
      </c>
      <c r="AJ388" s="92">
        <f t="shared" si="67"/>
        <v>0</v>
      </c>
      <c r="AK388" s="92">
        <f t="shared" si="68"/>
        <v>0</v>
      </c>
      <c r="AL388" s="92">
        <f t="shared" si="69"/>
        <v>0</v>
      </c>
      <c r="AM388" s="92">
        <f t="shared" si="70"/>
        <v>0</v>
      </c>
      <c r="AN388" s="96">
        <f t="shared" si="71"/>
        <v>-196253.86</v>
      </c>
      <c r="AO388" s="94">
        <f t="shared" si="72"/>
        <v>-196878.86</v>
      </c>
    </row>
    <row r="389" spans="29:41" hidden="1" x14ac:dyDescent="0.25">
      <c r="AC389" s="93">
        <v>331</v>
      </c>
      <c r="AD389" s="95">
        <f t="shared" si="61"/>
        <v>625</v>
      </c>
      <c r="AE389" s="92">
        <f t="shared" si="62"/>
        <v>0</v>
      </c>
      <c r="AF389" s="92">
        <f t="shared" si="63"/>
        <v>0</v>
      </c>
      <c r="AG389" s="92">
        <f t="shared" si="64"/>
        <v>0</v>
      </c>
      <c r="AH389" s="92">
        <f t="shared" si="65"/>
        <v>0</v>
      </c>
      <c r="AI389" s="92">
        <f t="shared" si="66"/>
        <v>0</v>
      </c>
      <c r="AJ389" s="92">
        <f t="shared" si="67"/>
        <v>0</v>
      </c>
      <c r="AK389" s="92">
        <f t="shared" si="68"/>
        <v>0</v>
      </c>
      <c r="AL389" s="92">
        <f t="shared" si="69"/>
        <v>0</v>
      </c>
      <c r="AM389" s="92">
        <f t="shared" si="70"/>
        <v>0</v>
      </c>
      <c r="AN389" s="96">
        <f t="shared" si="71"/>
        <v>-196878.86</v>
      </c>
      <c r="AO389" s="94">
        <f t="shared" si="72"/>
        <v>-197503.86</v>
      </c>
    </row>
    <row r="390" spans="29:41" hidden="1" x14ac:dyDescent="0.25">
      <c r="AC390" s="93">
        <v>332</v>
      </c>
      <c r="AD390" s="95">
        <f t="shared" si="61"/>
        <v>625</v>
      </c>
      <c r="AE390" s="92">
        <f t="shared" si="62"/>
        <v>0</v>
      </c>
      <c r="AF390" s="92">
        <f t="shared" si="63"/>
        <v>0</v>
      </c>
      <c r="AG390" s="92">
        <f t="shared" si="64"/>
        <v>0</v>
      </c>
      <c r="AH390" s="92">
        <f t="shared" si="65"/>
        <v>0</v>
      </c>
      <c r="AI390" s="92">
        <f t="shared" si="66"/>
        <v>0</v>
      </c>
      <c r="AJ390" s="92">
        <f t="shared" si="67"/>
        <v>0</v>
      </c>
      <c r="AK390" s="92">
        <f t="shared" si="68"/>
        <v>0</v>
      </c>
      <c r="AL390" s="92">
        <f t="shared" si="69"/>
        <v>0</v>
      </c>
      <c r="AM390" s="92">
        <f t="shared" si="70"/>
        <v>0</v>
      </c>
      <c r="AN390" s="96">
        <f t="shared" si="71"/>
        <v>-197503.86</v>
      </c>
      <c r="AO390" s="94">
        <f t="shared" si="72"/>
        <v>-198128.86</v>
      </c>
    </row>
    <row r="391" spans="29:41" hidden="1" x14ac:dyDescent="0.25">
      <c r="AC391" s="93">
        <v>333</v>
      </c>
      <c r="AD391" s="95">
        <f t="shared" si="61"/>
        <v>625</v>
      </c>
      <c r="AE391" s="92">
        <f t="shared" si="62"/>
        <v>0</v>
      </c>
      <c r="AF391" s="92">
        <f t="shared" si="63"/>
        <v>0</v>
      </c>
      <c r="AG391" s="92">
        <f t="shared" si="64"/>
        <v>0</v>
      </c>
      <c r="AH391" s="92">
        <f t="shared" si="65"/>
        <v>0</v>
      </c>
      <c r="AI391" s="92">
        <f t="shared" si="66"/>
        <v>0</v>
      </c>
      <c r="AJ391" s="92">
        <f t="shared" si="67"/>
        <v>0</v>
      </c>
      <c r="AK391" s="92">
        <f t="shared" si="68"/>
        <v>0</v>
      </c>
      <c r="AL391" s="92">
        <f t="shared" si="69"/>
        <v>0</v>
      </c>
      <c r="AM391" s="92">
        <f t="shared" si="70"/>
        <v>0</v>
      </c>
      <c r="AN391" s="96">
        <f t="shared" si="71"/>
        <v>-198128.86</v>
      </c>
      <c r="AO391" s="94">
        <f t="shared" si="72"/>
        <v>-198753.86</v>
      </c>
    </row>
    <row r="392" spans="29:41" hidden="1" x14ac:dyDescent="0.25">
      <c r="AC392" s="93">
        <v>334</v>
      </c>
      <c r="AD392" s="95">
        <f t="shared" si="61"/>
        <v>625</v>
      </c>
      <c r="AE392" s="92">
        <f t="shared" si="62"/>
        <v>0</v>
      </c>
      <c r="AF392" s="92">
        <f t="shared" si="63"/>
        <v>0</v>
      </c>
      <c r="AG392" s="92">
        <f t="shared" si="64"/>
        <v>0</v>
      </c>
      <c r="AH392" s="92">
        <f t="shared" si="65"/>
        <v>0</v>
      </c>
      <c r="AI392" s="92">
        <f t="shared" si="66"/>
        <v>0</v>
      </c>
      <c r="AJ392" s="92">
        <f t="shared" si="67"/>
        <v>0</v>
      </c>
      <c r="AK392" s="92">
        <f t="shared" si="68"/>
        <v>0</v>
      </c>
      <c r="AL392" s="92">
        <f t="shared" si="69"/>
        <v>0</v>
      </c>
      <c r="AM392" s="92">
        <f t="shared" si="70"/>
        <v>0</v>
      </c>
      <c r="AN392" s="96">
        <f t="shared" si="71"/>
        <v>-198753.86</v>
      </c>
      <c r="AO392" s="94">
        <f t="shared" si="72"/>
        <v>-199378.86</v>
      </c>
    </row>
    <row r="393" spans="29:41" hidden="1" x14ac:dyDescent="0.25">
      <c r="AC393" s="93">
        <v>335</v>
      </c>
      <c r="AD393" s="95">
        <f t="shared" si="61"/>
        <v>625</v>
      </c>
      <c r="AE393" s="92">
        <f t="shared" si="62"/>
        <v>0</v>
      </c>
      <c r="AF393" s="92">
        <f t="shared" si="63"/>
        <v>0</v>
      </c>
      <c r="AG393" s="92">
        <f t="shared" si="64"/>
        <v>0</v>
      </c>
      <c r="AH393" s="92">
        <f t="shared" si="65"/>
        <v>0</v>
      </c>
      <c r="AI393" s="92">
        <f t="shared" si="66"/>
        <v>0</v>
      </c>
      <c r="AJ393" s="92">
        <f t="shared" si="67"/>
        <v>0</v>
      </c>
      <c r="AK393" s="92">
        <f t="shared" si="68"/>
        <v>0</v>
      </c>
      <c r="AL393" s="92">
        <f t="shared" si="69"/>
        <v>0</v>
      </c>
      <c r="AM393" s="92">
        <f t="shared" si="70"/>
        <v>0</v>
      </c>
      <c r="AN393" s="96">
        <f t="shared" si="71"/>
        <v>-199378.86</v>
      </c>
      <c r="AO393" s="94">
        <f t="shared" si="72"/>
        <v>-200003.86</v>
      </c>
    </row>
    <row r="394" spans="29:41" hidden="1" x14ac:dyDescent="0.25">
      <c r="AC394" s="93">
        <v>336</v>
      </c>
      <c r="AD394" s="95">
        <f t="shared" si="61"/>
        <v>625</v>
      </c>
      <c r="AE394" s="92">
        <f t="shared" si="62"/>
        <v>0</v>
      </c>
      <c r="AF394" s="92">
        <f t="shared" si="63"/>
        <v>0</v>
      </c>
      <c r="AG394" s="92">
        <f t="shared" si="64"/>
        <v>0</v>
      </c>
      <c r="AH394" s="92">
        <f t="shared" si="65"/>
        <v>0</v>
      </c>
      <c r="AI394" s="92">
        <f t="shared" si="66"/>
        <v>0</v>
      </c>
      <c r="AJ394" s="92">
        <f t="shared" si="67"/>
        <v>0</v>
      </c>
      <c r="AK394" s="92">
        <f t="shared" si="68"/>
        <v>0</v>
      </c>
      <c r="AL394" s="92">
        <f t="shared" si="69"/>
        <v>0</v>
      </c>
      <c r="AM394" s="92">
        <f t="shared" si="70"/>
        <v>0</v>
      </c>
      <c r="AN394" s="96">
        <f t="shared" si="71"/>
        <v>-200003.86</v>
      </c>
      <c r="AO394" s="94">
        <f t="shared" si="72"/>
        <v>-200628.86</v>
      </c>
    </row>
    <row r="395" spans="29:41" hidden="1" x14ac:dyDescent="0.25">
      <c r="AC395" s="93">
        <v>337</v>
      </c>
      <c r="AD395" s="95">
        <f t="shared" si="61"/>
        <v>625</v>
      </c>
      <c r="AE395" s="92">
        <f t="shared" si="62"/>
        <v>0</v>
      </c>
      <c r="AF395" s="92">
        <f t="shared" si="63"/>
        <v>0</v>
      </c>
      <c r="AG395" s="92">
        <f t="shared" si="64"/>
        <v>0</v>
      </c>
      <c r="AH395" s="92">
        <f t="shared" si="65"/>
        <v>0</v>
      </c>
      <c r="AI395" s="92">
        <f t="shared" si="66"/>
        <v>0</v>
      </c>
      <c r="AJ395" s="92">
        <f t="shared" si="67"/>
        <v>0</v>
      </c>
      <c r="AK395" s="92">
        <f t="shared" si="68"/>
        <v>0</v>
      </c>
      <c r="AL395" s="92">
        <f t="shared" si="69"/>
        <v>0</v>
      </c>
      <c r="AM395" s="92">
        <f t="shared" si="70"/>
        <v>0</v>
      </c>
      <c r="AN395" s="96">
        <f t="shared" si="71"/>
        <v>-200628.86</v>
      </c>
      <c r="AO395" s="94">
        <f t="shared" si="72"/>
        <v>-201253.86</v>
      </c>
    </row>
    <row r="396" spans="29:41" hidden="1" x14ac:dyDescent="0.25">
      <c r="AC396" s="93">
        <v>338</v>
      </c>
      <c r="AD396" s="95">
        <f t="shared" si="61"/>
        <v>625</v>
      </c>
      <c r="AE396" s="92">
        <f t="shared" si="62"/>
        <v>0</v>
      </c>
      <c r="AF396" s="92">
        <f t="shared" si="63"/>
        <v>0</v>
      </c>
      <c r="AG396" s="92">
        <f t="shared" si="64"/>
        <v>0</v>
      </c>
      <c r="AH396" s="92">
        <f t="shared" si="65"/>
        <v>0</v>
      </c>
      <c r="AI396" s="92">
        <f t="shared" si="66"/>
        <v>0</v>
      </c>
      <c r="AJ396" s="92">
        <f t="shared" si="67"/>
        <v>0</v>
      </c>
      <c r="AK396" s="92">
        <f t="shared" si="68"/>
        <v>0</v>
      </c>
      <c r="AL396" s="92">
        <f t="shared" si="69"/>
        <v>0</v>
      </c>
      <c r="AM396" s="92">
        <f t="shared" si="70"/>
        <v>0</v>
      </c>
      <c r="AN396" s="96">
        <f t="shared" si="71"/>
        <v>-201253.86</v>
      </c>
      <c r="AO396" s="94">
        <f t="shared" si="72"/>
        <v>-201878.86</v>
      </c>
    </row>
    <row r="397" spans="29:41" hidden="1" x14ac:dyDescent="0.25">
      <c r="AC397" s="93">
        <v>339</v>
      </c>
      <c r="AD397" s="95">
        <f t="shared" si="61"/>
        <v>625</v>
      </c>
      <c r="AE397" s="92">
        <f t="shared" si="62"/>
        <v>0</v>
      </c>
      <c r="AF397" s="92">
        <f t="shared" si="63"/>
        <v>0</v>
      </c>
      <c r="AG397" s="92">
        <f t="shared" si="64"/>
        <v>0</v>
      </c>
      <c r="AH397" s="92">
        <f t="shared" si="65"/>
        <v>0</v>
      </c>
      <c r="AI397" s="92">
        <f t="shared" si="66"/>
        <v>0</v>
      </c>
      <c r="AJ397" s="92">
        <f t="shared" si="67"/>
        <v>0</v>
      </c>
      <c r="AK397" s="92">
        <f t="shared" si="68"/>
        <v>0</v>
      </c>
      <c r="AL397" s="92">
        <f t="shared" si="69"/>
        <v>0</v>
      </c>
      <c r="AM397" s="92">
        <f t="shared" si="70"/>
        <v>0</v>
      </c>
      <c r="AN397" s="96">
        <f t="shared" si="71"/>
        <v>-201878.86</v>
      </c>
      <c r="AO397" s="94">
        <f t="shared" si="72"/>
        <v>-202503.86</v>
      </c>
    </row>
    <row r="398" spans="29:41" hidden="1" x14ac:dyDescent="0.25">
      <c r="AC398" s="93">
        <v>340</v>
      </c>
      <c r="AD398" s="95">
        <f t="shared" si="61"/>
        <v>625</v>
      </c>
      <c r="AE398" s="92">
        <f t="shared" si="62"/>
        <v>0</v>
      </c>
      <c r="AF398" s="92">
        <f t="shared" si="63"/>
        <v>0</v>
      </c>
      <c r="AG398" s="92">
        <f t="shared" si="64"/>
        <v>0</v>
      </c>
      <c r="AH398" s="92">
        <f t="shared" si="65"/>
        <v>0</v>
      </c>
      <c r="AI398" s="92">
        <f t="shared" si="66"/>
        <v>0</v>
      </c>
      <c r="AJ398" s="92">
        <f t="shared" si="67"/>
        <v>0</v>
      </c>
      <c r="AK398" s="92">
        <f t="shared" si="68"/>
        <v>0</v>
      </c>
      <c r="AL398" s="92">
        <f t="shared" si="69"/>
        <v>0</v>
      </c>
      <c r="AM398" s="92">
        <f t="shared" si="70"/>
        <v>0</v>
      </c>
      <c r="AN398" s="96">
        <f t="shared" si="71"/>
        <v>-202503.86</v>
      </c>
      <c r="AO398" s="94">
        <f t="shared" si="72"/>
        <v>-203128.86</v>
      </c>
    </row>
    <row r="399" spans="29:41" hidden="1" x14ac:dyDescent="0.25">
      <c r="AC399" s="93">
        <v>341</v>
      </c>
      <c r="AD399" s="95">
        <f t="shared" si="61"/>
        <v>625</v>
      </c>
      <c r="AE399" s="92">
        <f t="shared" si="62"/>
        <v>0</v>
      </c>
      <c r="AF399" s="92">
        <f t="shared" si="63"/>
        <v>0</v>
      </c>
      <c r="AG399" s="92">
        <f t="shared" si="64"/>
        <v>0</v>
      </c>
      <c r="AH399" s="92">
        <f t="shared" si="65"/>
        <v>0</v>
      </c>
      <c r="AI399" s="92">
        <f t="shared" si="66"/>
        <v>0</v>
      </c>
      <c r="AJ399" s="92">
        <f t="shared" si="67"/>
        <v>0</v>
      </c>
      <c r="AK399" s="92">
        <f t="shared" si="68"/>
        <v>0</v>
      </c>
      <c r="AL399" s="92">
        <f t="shared" si="69"/>
        <v>0</v>
      </c>
      <c r="AM399" s="92">
        <f t="shared" si="70"/>
        <v>0</v>
      </c>
      <c r="AN399" s="96">
        <f t="shared" si="71"/>
        <v>-203128.86</v>
      </c>
      <c r="AO399" s="94">
        <f t="shared" si="72"/>
        <v>-203753.86</v>
      </c>
    </row>
    <row r="400" spans="29:41" hidden="1" x14ac:dyDescent="0.25">
      <c r="AC400" s="93">
        <v>342</v>
      </c>
      <c r="AD400" s="95">
        <f t="shared" si="61"/>
        <v>625</v>
      </c>
      <c r="AE400" s="92">
        <f t="shared" si="62"/>
        <v>0</v>
      </c>
      <c r="AF400" s="92">
        <f t="shared" si="63"/>
        <v>0</v>
      </c>
      <c r="AG400" s="92">
        <f t="shared" si="64"/>
        <v>0</v>
      </c>
      <c r="AH400" s="92">
        <f t="shared" si="65"/>
        <v>0</v>
      </c>
      <c r="AI400" s="92">
        <f t="shared" si="66"/>
        <v>0</v>
      </c>
      <c r="AJ400" s="92">
        <f t="shared" si="67"/>
        <v>0</v>
      </c>
      <c r="AK400" s="92">
        <f t="shared" si="68"/>
        <v>0</v>
      </c>
      <c r="AL400" s="92">
        <f t="shared" si="69"/>
        <v>0</v>
      </c>
      <c r="AM400" s="92">
        <f t="shared" si="70"/>
        <v>0</v>
      </c>
      <c r="AN400" s="96">
        <f t="shared" si="71"/>
        <v>-203753.86</v>
      </c>
      <c r="AO400" s="94">
        <f t="shared" si="72"/>
        <v>-204378.86</v>
      </c>
    </row>
    <row r="401" spans="29:41" hidden="1" x14ac:dyDescent="0.25">
      <c r="AC401" s="93">
        <v>343</v>
      </c>
      <c r="AD401" s="95">
        <f t="shared" si="61"/>
        <v>625</v>
      </c>
      <c r="AE401" s="92">
        <f t="shared" si="62"/>
        <v>0</v>
      </c>
      <c r="AF401" s="92">
        <f t="shared" si="63"/>
        <v>0</v>
      </c>
      <c r="AG401" s="92">
        <f t="shared" si="64"/>
        <v>0</v>
      </c>
      <c r="AH401" s="92">
        <f t="shared" si="65"/>
        <v>0</v>
      </c>
      <c r="AI401" s="92">
        <f t="shared" si="66"/>
        <v>0</v>
      </c>
      <c r="AJ401" s="92">
        <f t="shared" si="67"/>
        <v>0</v>
      </c>
      <c r="AK401" s="92">
        <f t="shared" si="68"/>
        <v>0</v>
      </c>
      <c r="AL401" s="92">
        <f t="shared" si="69"/>
        <v>0</v>
      </c>
      <c r="AM401" s="92">
        <f t="shared" si="70"/>
        <v>0</v>
      </c>
      <c r="AN401" s="96">
        <f t="shared" si="71"/>
        <v>-204378.86</v>
      </c>
      <c r="AO401" s="94">
        <f t="shared" si="72"/>
        <v>-205003.86</v>
      </c>
    </row>
    <row r="402" spans="29:41" hidden="1" x14ac:dyDescent="0.25">
      <c r="AC402" s="93">
        <v>344</v>
      </c>
      <c r="AD402" s="95">
        <f t="shared" si="61"/>
        <v>625</v>
      </c>
      <c r="AE402" s="92">
        <f t="shared" si="62"/>
        <v>0</v>
      </c>
      <c r="AF402" s="92">
        <f t="shared" si="63"/>
        <v>0</v>
      </c>
      <c r="AG402" s="92">
        <f t="shared" si="64"/>
        <v>0</v>
      </c>
      <c r="AH402" s="92">
        <f t="shared" si="65"/>
        <v>0</v>
      </c>
      <c r="AI402" s="92">
        <f t="shared" si="66"/>
        <v>0</v>
      </c>
      <c r="AJ402" s="92">
        <f t="shared" si="67"/>
        <v>0</v>
      </c>
      <c r="AK402" s="92">
        <f t="shared" si="68"/>
        <v>0</v>
      </c>
      <c r="AL402" s="92">
        <f t="shared" si="69"/>
        <v>0</v>
      </c>
      <c r="AM402" s="92">
        <f t="shared" si="70"/>
        <v>0</v>
      </c>
      <c r="AN402" s="96">
        <f t="shared" si="71"/>
        <v>-205003.86</v>
      </c>
      <c r="AO402" s="94">
        <f t="shared" si="72"/>
        <v>-205628.86</v>
      </c>
    </row>
    <row r="403" spans="29:41" hidden="1" x14ac:dyDescent="0.25">
      <c r="AC403" s="93">
        <v>345</v>
      </c>
      <c r="AD403" s="95">
        <f t="shared" si="61"/>
        <v>625</v>
      </c>
      <c r="AE403" s="92">
        <f t="shared" si="62"/>
        <v>0</v>
      </c>
      <c r="AF403" s="92">
        <f t="shared" si="63"/>
        <v>0</v>
      </c>
      <c r="AG403" s="92">
        <f t="shared" si="64"/>
        <v>0</v>
      </c>
      <c r="AH403" s="92">
        <f t="shared" si="65"/>
        <v>0</v>
      </c>
      <c r="AI403" s="92">
        <f t="shared" si="66"/>
        <v>0</v>
      </c>
      <c r="AJ403" s="92">
        <f t="shared" si="67"/>
        <v>0</v>
      </c>
      <c r="AK403" s="92">
        <f t="shared" si="68"/>
        <v>0</v>
      </c>
      <c r="AL403" s="92">
        <f t="shared" si="69"/>
        <v>0</v>
      </c>
      <c r="AM403" s="92">
        <f t="shared" si="70"/>
        <v>0</v>
      </c>
      <c r="AN403" s="96">
        <f t="shared" si="71"/>
        <v>-205628.86</v>
      </c>
      <c r="AO403" s="94">
        <f t="shared" si="72"/>
        <v>-206253.86</v>
      </c>
    </row>
    <row r="404" spans="29:41" hidden="1" x14ac:dyDescent="0.25">
      <c r="AC404" s="93">
        <v>346</v>
      </c>
      <c r="AD404" s="95">
        <f t="shared" si="61"/>
        <v>625</v>
      </c>
      <c r="AE404" s="92">
        <f t="shared" si="62"/>
        <v>0</v>
      </c>
      <c r="AF404" s="92">
        <f t="shared" si="63"/>
        <v>0</v>
      </c>
      <c r="AG404" s="92">
        <f t="shared" si="64"/>
        <v>0</v>
      </c>
      <c r="AH404" s="92">
        <f t="shared" si="65"/>
        <v>0</v>
      </c>
      <c r="AI404" s="92">
        <f t="shared" si="66"/>
        <v>0</v>
      </c>
      <c r="AJ404" s="92">
        <f t="shared" si="67"/>
        <v>0</v>
      </c>
      <c r="AK404" s="92">
        <f t="shared" si="68"/>
        <v>0</v>
      </c>
      <c r="AL404" s="92">
        <f t="shared" si="69"/>
        <v>0</v>
      </c>
      <c r="AM404" s="92">
        <f t="shared" si="70"/>
        <v>0</v>
      </c>
      <c r="AN404" s="96">
        <f t="shared" si="71"/>
        <v>-206253.86</v>
      </c>
      <c r="AO404" s="94">
        <f t="shared" si="72"/>
        <v>-206878.86</v>
      </c>
    </row>
    <row r="405" spans="29:41" hidden="1" x14ac:dyDescent="0.25">
      <c r="AC405" s="93">
        <v>347</v>
      </c>
      <c r="AD405" s="95">
        <f t="shared" si="61"/>
        <v>625</v>
      </c>
      <c r="AE405" s="92">
        <f t="shared" si="62"/>
        <v>0</v>
      </c>
      <c r="AF405" s="92">
        <f t="shared" si="63"/>
        <v>0</v>
      </c>
      <c r="AG405" s="92">
        <f t="shared" si="64"/>
        <v>0</v>
      </c>
      <c r="AH405" s="92">
        <f t="shared" si="65"/>
        <v>0</v>
      </c>
      <c r="AI405" s="92">
        <f t="shared" si="66"/>
        <v>0</v>
      </c>
      <c r="AJ405" s="92">
        <f t="shared" si="67"/>
        <v>0</v>
      </c>
      <c r="AK405" s="92">
        <f t="shared" si="68"/>
        <v>0</v>
      </c>
      <c r="AL405" s="92">
        <f t="shared" si="69"/>
        <v>0</v>
      </c>
      <c r="AM405" s="92">
        <f t="shared" si="70"/>
        <v>0</v>
      </c>
      <c r="AN405" s="96">
        <f t="shared" si="71"/>
        <v>-206878.86</v>
      </c>
      <c r="AO405" s="94">
        <f t="shared" si="72"/>
        <v>-207503.86</v>
      </c>
    </row>
    <row r="406" spans="29:41" hidden="1" x14ac:dyDescent="0.25">
      <c r="AC406" s="93">
        <v>348</v>
      </c>
      <c r="AD406" s="95">
        <f t="shared" si="61"/>
        <v>625</v>
      </c>
      <c r="AE406" s="92">
        <f t="shared" si="62"/>
        <v>0</v>
      </c>
      <c r="AF406" s="92">
        <f t="shared" si="63"/>
        <v>0</v>
      </c>
      <c r="AG406" s="92">
        <f t="shared" si="64"/>
        <v>0</v>
      </c>
      <c r="AH406" s="92">
        <f t="shared" si="65"/>
        <v>0</v>
      </c>
      <c r="AI406" s="92">
        <f t="shared" si="66"/>
        <v>0</v>
      </c>
      <c r="AJ406" s="92">
        <f t="shared" si="67"/>
        <v>0</v>
      </c>
      <c r="AK406" s="92">
        <f t="shared" si="68"/>
        <v>0</v>
      </c>
      <c r="AL406" s="92">
        <f t="shared" si="69"/>
        <v>0</v>
      </c>
      <c r="AM406" s="92">
        <f t="shared" si="70"/>
        <v>0</v>
      </c>
      <c r="AN406" s="96">
        <f t="shared" si="71"/>
        <v>-207503.86</v>
      </c>
      <c r="AO406" s="94">
        <f t="shared" si="72"/>
        <v>-208128.86</v>
      </c>
    </row>
    <row r="407" spans="29:41" hidden="1" x14ac:dyDescent="0.25">
      <c r="AC407" s="93">
        <v>349</v>
      </c>
      <c r="AD407" s="95">
        <f t="shared" si="61"/>
        <v>625</v>
      </c>
      <c r="AE407" s="92">
        <f t="shared" si="62"/>
        <v>0</v>
      </c>
      <c r="AF407" s="92">
        <f t="shared" si="63"/>
        <v>0</v>
      </c>
      <c r="AG407" s="92">
        <f t="shared" si="64"/>
        <v>0</v>
      </c>
      <c r="AH407" s="92">
        <f t="shared" si="65"/>
        <v>0</v>
      </c>
      <c r="AI407" s="92">
        <f t="shared" si="66"/>
        <v>0</v>
      </c>
      <c r="AJ407" s="92">
        <f t="shared" si="67"/>
        <v>0</v>
      </c>
      <c r="AK407" s="92">
        <f t="shared" si="68"/>
        <v>0</v>
      </c>
      <c r="AL407" s="92">
        <f t="shared" si="69"/>
        <v>0</v>
      </c>
      <c r="AM407" s="92">
        <f t="shared" si="70"/>
        <v>0</v>
      </c>
      <c r="AN407" s="96">
        <f t="shared" si="71"/>
        <v>-208128.86</v>
      </c>
      <c r="AO407" s="94">
        <f t="shared" si="72"/>
        <v>-208753.86</v>
      </c>
    </row>
    <row r="408" spans="29:41" hidden="1" x14ac:dyDescent="0.25">
      <c r="AC408" s="93">
        <v>350</v>
      </c>
      <c r="AD408" s="95">
        <f t="shared" si="61"/>
        <v>625</v>
      </c>
      <c r="AE408" s="92">
        <f t="shared" si="62"/>
        <v>0</v>
      </c>
      <c r="AF408" s="92">
        <f t="shared" si="63"/>
        <v>0</v>
      </c>
      <c r="AG408" s="92">
        <f t="shared" si="64"/>
        <v>0</v>
      </c>
      <c r="AH408" s="92">
        <f t="shared" si="65"/>
        <v>0</v>
      </c>
      <c r="AI408" s="92">
        <f t="shared" si="66"/>
        <v>0</v>
      </c>
      <c r="AJ408" s="92">
        <f t="shared" si="67"/>
        <v>0</v>
      </c>
      <c r="AK408" s="92">
        <f t="shared" si="68"/>
        <v>0</v>
      </c>
      <c r="AL408" s="92">
        <f t="shared" si="69"/>
        <v>0</v>
      </c>
      <c r="AM408" s="92">
        <f t="shared" si="70"/>
        <v>0</v>
      </c>
      <c r="AN408" s="96">
        <f t="shared" si="71"/>
        <v>-208753.86</v>
      </c>
      <c r="AO408" s="94">
        <f t="shared" si="72"/>
        <v>-209378.86</v>
      </c>
    </row>
    <row r="409" spans="29:41" hidden="1" x14ac:dyDescent="0.25">
      <c r="AC409" s="93">
        <v>351</v>
      </c>
      <c r="AD409" s="95">
        <f t="shared" si="61"/>
        <v>625</v>
      </c>
      <c r="AE409" s="92">
        <f t="shared" si="62"/>
        <v>0</v>
      </c>
      <c r="AF409" s="92">
        <f t="shared" si="63"/>
        <v>0</v>
      </c>
      <c r="AG409" s="92">
        <f t="shared" si="64"/>
        <v>0</v>
      </c>
      <c r="AH409" s="92">
        <f t="shared" si="65"/>
        <v>0</v>
      </c>
      <c r="AI409" s="92">
        <f t="shared" si="66"/>
        <v>0</v>
      </c>
      <c r="AJ409" s="92">
        <f t="shared" si="67"/>
        <v>0</v>
      </c>
      <c r="AK409" s="92">
        <f t="shared" si="68"/>
        <v>0</v>
      </c>
      <c r="AL409" s="92">
        <f t="shared" si="69"/>
        <v>0</v>
      </c>
      <c r="AM409" s="92">
        <f t="shared" si="70"/>
        <v>0</v>
      </c>
      <c r="AN409" s="96">
        <f t="shared" si="71"/>
        <v>-209378.86</v>
      </c>
      <c r="AO409" s="94">
        <f t="shared" si="72"/>
        <v>-210003.86</v>
      </c>
    </row>
    <row r="410" spans="29:41" hidden="1" x14ac:dyDescent="0.25">
      <c r="AC410" s="93">
        <v>352</v>
      </c>
      <c r="AD410" s="95">
        <f t="shared" si="61"/>
        <v>625</v>
      </c>
      <c r="AE410" s="92">
        <f t="shared" si="62"/>
        <v>0</v>
      </c>
      <c r="AF410" s="92">
        <f t="shared" si="63"/>
        <v>0</v>
      </c>
      <c r="AG410" s="92">
        <f t="shared" si="64"/>
        <v>0</v>
      </c>
      <c r="AH410" s="92">
        <f t="shared" si="65"/>
        <v>0</v>
      </c>
      <c r="AI410" s="92">
        <f t="shared" si="66"/>
        <v>0</v>
      </c>
      <c r="AJ410" s="92">
        <f t="shared" si="67"/>
        <v>0</v>
      </c>
      <c r="AK410" s="92">
        <f t="shared" si="68"/>
        <v>0</v>
      </c>
      <c r="AL410" s="92">
        <f t="shared" si="69"/>
        <v>0</v>
      </c>
      <c r="AM410" s="92">
        <f t="shared" si="70"/>
        <v>0</v>
      </c>
      <c r="AN410" s="96">
        <f t="shared" si="71"/>
        <v>-210003.86</v>
      </c>
      <c r="AO410" s="94">
        <f t="shared" si="72"/>
        <v>-210628.86</v>
      </c>
    </row>
    <row r="411" spans="29:41" hidden="1" x14ac:dyDescent="0.25">
      <c r="AC411" s="93">
        <v>353</v>
      </c>
      <c r="AD411" s="95">
        <f t="shared" si="61"/>
        <v>625</v>
      </c>
      <c r="AE411" s="92">
        <f t="shared" si="62"/>
        <v>0</v>
      </c>
      <c r="AF411" s="92">
        <f t="shared" si="63"/>
        <v>0</v>
      </c>
      <c r="AG411" s="92">
        <f t="shared" si="64"/>
        <v>0</v>
      </c>
      <c r="AH411" s="92">
        <f t="shared" si="65"/>
        <v>0</v>
      </c>
      <c r="AI411" s="92">
        <f t="shared" si="66"/>
        <v>0</v>
      </c>
      <c r="AJ411" s="92">
        <f t="shared" si="67"/>
        <v>0</v>
      </c>
      <c r="AK411" s="92">
        <f t="shared" si="68"/>
        <v>0</v>
      </c>
      <c r="AL411" s="92">
        <f t="shared" si="69"/>
        <v>0</v>
      </c>
      <c r="AM411" s="92">
        <f t="shared" si="70"/>
        <v>0</v>
      </c>
      <c r="AN411" s="96">
        <f t="shared" si="71"/>
        <v>-210628.86</v>
      </c>
      <c r="AO411" s="94">
        <f t="shared" si="72"/>
        <v>-211253.86</v>
      </c>
    </row>
    <row r="412" spans="29:41" hidden="1" x14ac:dyDescent="0.25">
      <c r="AC412" s="93">
        <v>354</v>
      </c>
      <c r="AD412" s="95">
        <f t="shared" si="61"/>
        <v>625</v>
      </c>
      <c r="AE412" s="92">
        <f t="shared" si="62"/>
        <v>0</v>
      </c>
      <c r="AF412" s="92">
        <f t="shared" si="63"/>
        <v>0</v>
      </c>
      <c r="AG412" s="92">
        <f t="shared" si="64"/>
        <v>0</v>
      </c>
      <c r="AH412" s="92">
        <f t="shared" si="65"/>
        <v>0</v>
      </c>
      <c r="AI412" s="92">
        <f t="shared" si="66"/>
        <v>0</v>
      </c>
      <c r="AJ412" s="92">
        <f t="shared" si="67"/>
        <v>0</v>
      </c>
      <c r="AK412" s="92">
        <f t="shared" si="68"/>
        <v>0</v>
      </c>
      <c r="AL412" s="92">
        <f t="shared" si="69"/>
        <v>0</v>
      </c>
      <c r="AM412" s="92">
        <f t="shared" si="70"/>
        <v>0</v>
      </c>
      <c r="AN412" s="96">
        <f t="shared" si="71"/>
        <v>-211253.86</v>
      </c>
      <c r="AO412" s="94">
        <f t="shared" si="72"/>
        <v>-211878.86</v>
      </c>
    </row>
    <row r="413" spans="29:41" hidden="1" x14ac:dyDescent="0.25">
      <c r="AC413" s="93">
        <v>355</v>
      </c>
      <c r="AD413" s="95">
        <f t="shared" si="61"/>
        <v>625</v>
      </c>
      <c r="AE413" s="92">
        <f t="shared" si="62"/>
        <v>0</v>
      </c>
      <c r="AF413" s="92">
        <f t="shared" si="63"/>
        <v>0</v>
      </c>
      <c r="AG413" s="92">
        <f t="shared" si="64"/>
        <v>0</v>
      </c>
      <c r="AH413" s="92">
        <f t="shared" si="65"/>
        <v>0</v>
      </c>
      <c r="AI413" s="92">
        <f t="shared" si="66"/>
        <v>0</v>
      </c>
      <c r="AJ413" s="92">
        <f t="shared" si="67"/>
        <v>0</v>
      </c>
      <c r="AK413" s="92">
        <f t="shared" si="68"/>
        <v>0</v>
      </c>
      <c r="AL413" s="92">
        <f t="shared" si="69"/>
        <v>0</v>
      </c>
      <c r="AM413" s="92">
        <f t="shared" si="70"/>
        <v>0</v>
      </c>
      <c r="AN413" s="96">
        <f t="shared" si="71"/>
        <v>-211878.86</v>
      </c>
      <c r="AO413" s="94">
        <f t="shared" si="72"/>
        <v>-212503.86</v>
      </c>
    </row>
    <row r="414" spans="29:41" hidden="1" x14ac:dyDescent="0.25">
      <c r="AC414" s="93">
        <v>356</v>
      </c>
      <c r="AD414" s="95">
        <f t="shared" si="61"/>
        <v>625</v>
      </c>
      <c r="AE414" s="92">
        <f t="shared" si="62"/>
        <v>0</v>
      </c>
      <c r="AF414" s="92">
        <f t="shared" si="63"/>
        <v>0</v>
      </c>
      <c r="AG414" s="92">
        <f t="shared" si="64"/>
        <v>0</v>
      </c>
      <c r="AH414" s="92">
        <f t="shared" si="65"/>
        <v>0</v>
      </c>
      <c r="AI414" s="92">
        <f t="shared" si="66"/>
        <v>0</v>
      </c>
      <c r="AJ414" s="92">
        <f t="shared" si="67"/>
        <v>0</v>
      </c>
      <c r="AK414" s="92">
        <f t="shared" si="68"/>
        <v>0</v>
      </c>
      <c r="AL414" s="92">
        <f t="shared" si="69"/>
        <v>0</v>
      </c>
      <c r="AM414" s="92">
        <f t="shared" si="70"/>
        <v>0</v>
      </c>
      <c r="AN414" s="96">
        <f t="shared" si="71"/>
        <v>-212503.86</v>
      </c>
      <c r="AO414" s="94">
        <f t="shared" si="72"/>
        <v>-213128.86</v>
      </c>
    </row>
    <row r="415" spans="29:41" hidden="1" x14ac:dyDescent="0.25">
      <c r="AC415" s="93">
        <v>357</v>
      </c>
      <c r="AD415" s="95">
        <f t="shared" si="61"/>
        <v>625</v>
      </c>
      <c r="AE415" s="92">
        <f t="shared" si="62"/>
        <v>0</v>
      </c>
      <c r="AF415" s="92">
        <f t="shared" si="63"/>
        <v>0</v>
      </c>
      <c r="AG415" s="92">
        <f t="shared" si="64"/>
        <v>0</v>
      </c>
      <c r="AH415" s="92">
        <f t="shared" si="65"/>
        <v>0</v>
      </c>
      <c r="AI415" s="92">
        <f t="shared" si="66"/>
        <v>0</v>
      </c>
      <c r="AJ415" s="92">
        <f t="shared" si="67"/>
        <v>0</v>
      </c>
      <c r="AK415" s="92">
        <f t="shared" si="68"/>
        <v>0</v>
      </c>
      <c r="AL415" s="92">
        <f t="shared" si="69"/>
        <v>0</v>
      </c>
      <c r="AM415" s="92">
        <f t="shared" si="70"/>
        <v>0</v>
      </c>
      <c r="AN415" s="96">
        <f t="shared" si="71"/>
        <v>-213128.86</v>
      </c>
      <c r="AO415" s="94">
        <f t="shared" si="72"/>
        <v>-213753.86</v>
      </c>
    </row>
    <row r="416" spans="29:41" hidden="1" x14ac:dyDescent="0.25">
      <c r="AC416" s="93">
        <v>358</v>
      </c>
      <c r="AD416" s="95">
        <f t="shared" si="61"/>
        <v>625</v>
      </c>
      <c r="AE416" s="92">
        <f t="shared" si="62"/>
        <v>0</v>
      </c>
      <c r="AF416" s="92">
        <f t="shared" si="63"/>
        <v>0</v>
      </c>
      <c r="AG416" s="92">
        <f t="shared" si="64"/>
        <v>0</v>
      </c>
      <c r="AH416" s="92">
        <f t="shared" si="65"/>
        <v>0</v>
      </c>
      <c r="AI416" s="92">
        <f t="shared" si="66"/>
        <v>0</v>
      </c>
      <c r="AJ416" s="92">
        <f t="shared" si="67"/>
        <v>0</v>
      </c>
      <c r="AK416" s="92">
        <f t="shared" si="68"/>
        <v>0</v>
      </c>
      <c r="AL416" s="92">
        <f t="shared" si="69"/>
        <v>0</v>
      </c>
      <c r="AM416" s="92">
        <f t="shared" si="70"/>
        <v>0</v>
      </c>
      <c r="AN416" s="96">
        <f t="shared" si="71"/>
        <v>-213753.86</v>
      </c>
      <c r="AO416" s="94">
        <f t="shared" si="72"/>
        <v>-214378.86</v>
      </c>
    </row>
    <row r="417" spans="29:41" hidden="1" x14ac:dyDescent="0.25">
      <c r="AC417" s="93">
        <v>359</v>
      </c>
      <c r="AD417" s="95">
        <f t="shared" si="61"/>
        <v>625</v>
      </c>
      <c r="AE417" s="92">
        <f t="shared" si="62"/>
        <v>0</v>
      </c>
      <c r="AF417" s="92">
        <f t="shared" si="63"/>
        <v>0</v>
      </c>
      <c r="AG417" s="92">
        <f t="shared" si="64"/>
        <v>0</v>
      </c>
      <c r="AH417" s="92">
        <f t="shared" si="65"/>
        <v>0</v>
      </c>
      <c r="AI417" s="92">
        <f t="shared" si="66"/>
        <v>0</v>
      </c>
      <c r="AJ417" s="92">
        <f t="shared" si="67"/>
        <v>0</v>
      </c>
      <c r="AK417" s="92">
        <f t="shared" si="68"/>
        <v>0</v>
      </c>
      <c r="AL417" s="92">
        <f t="shared" si="69"/>
        <v>0</v>
      </c>
      <c r="AM417" s="92">
        <f t="shared" si="70"/>
        <v>0</v>
      </c>
      <c r="AN417" s="96">
        <f t="shared" si="71"/>
        <v>-214378.86</v>
      </c>
      <c r="AO417" s="94">
        <f t="shared" si="72"/>
        <v>-215003.86</v>
      </c>
    </row>
    <row r="418" spans="29:41" hidden="1" x14ac:dyDescent="0.25">
      <c r="AC418" s="93">
        <v>360</v>
      </c>
      <c r="AD418" s="95">
        <f t="shared" si="61"/>
        <v>625</v>
      </c>
      <c r="AE418" s="92">
        <f t="shared" si="62"/>
        <v>0</v>
      </c>
      <c r="AF418" s="92">
        <f t="shared" si="63"/>
        <v>0</v>
      </c>
      <c r="AG418" s="92">
        <f t="shared" si="64"/>
        <v>0</v>
      </c>
      <c r="AH418" s="92">
        <f t="shared" si="65"/>
        <v>0</v>
      </c>
      <c r="AI418" s="92">
        <f t="shared" si="66"/>
        <v>0</v>
      </c>
      <c r="AJ418" s="92">
        <f t="shared" si="67"/>
        <v>0</v>
      </c>
      <c r="AK418" s="92">
        <f t="shared" si="68"/>
        <v>0</v>
      </c>
      <c r="AL418" s="92">
        <f t="shared" si="69"/>
        <v>0</v>
      </c>
      <c r="AM418" s="92">
        <f t="shared" si="70"/>
        <v>0</v>
      </c>
      <c r="AN418" s="96">
        <f t="shared" si="71"/>
        <v>-215003.86</v>
      </c>
      <c r="AO418" s="94">
        <f t="shared" si="72"/>
        <v>-215628.86</v>
      </c>
    </row>
    <row r="419" spans="29:41" hidden="1" x14ac:dyDescent="0.25">
      <c r="AC419" s="93">
        <v>361</v>
      </c>
      <c r="AD419" s="95">
        <f t="shared" si="61"/>
        <v>625</v>
      </c>
      <c r="AE419" s="92">
        <f t="shared" si="62"/>
        <v>0</v>
      </c>
      <c r="AF419" s="92">
        <f t="shared" si="63"/>
        <v>0</v>
      </c>
      <c r="AG419" s="92">
        <f t="shared" si="64"/>
        <v>0</v>
      </c>
      <c r="AH419" s="92">
        <f t="shared" si="65"/>
        <v>0</v>
      </c>
      <c r="AI419" s="92">
        <f t="shared" si="66"/>
        <v>0</v>
      </c>
      <c r="AJ419" s="92">
        <f t="shared" si="67"/>
        <v>0</v>
      </c>
      <c r="AK419" s="92">
        <f t="shared" si="68"/>
        <v>0</v>
      </c>
      <c r="AL419" s="92">
        <f t="shared" si="69"/>
        <v>0</v>
      </c>
      <c r="AM419" s="92">
        <f t="shared" si="70"/>
        <v>0</v>
      </c>
      <c r="AN419" s="96">
        <f t="shared" si="71"/>
        <v>-215628.86</v>
      </c>
      <c r="AO419" s="94">
        <f t="shared" si="72"/>
        <v>-216253.86</v>
      </c>
    </row>
    <row r="420" spans="29:41" hidden="1" x14ac:dyDescent="0.25">
      <c r="AC420" s="93">
        <v>362</v>
      </c>
      <c r="AD420" s="95">
        <f t="shared" si="61"/>
        <v>625</v>
      </c>
      <c r="AE420" s="92">
        <f t="shared" si="62"/>
        <v>0</v>
      </c>
      <c r="AF420" s="92">
        <f t="shared" si="63"/>
        <v>0</v>
      </c>
      <c r="AG420" s="92">
        <f t="shared" si="64"/>
        <v>0</v>
      </c>
      <c r="AH420" s="92">
        <f t="shared" si="65"/>
        <v>0</v>
      </c>
      <c r="AI420" s="92">
        <f t="shared" si="66"/>
        <v>0</v>
      </c>
      <c r="AJ420" s="92">
        <f t="shared" si="67"/>
        <v>0</v>
      </c>
      <c r="AK420" s="92">
        <f t="shared" si="68"/>
        <v>0</v>
      </c>
      <c r="AL420" s="92">
        <f t="shared" si="69"/>
        <v>0</v>
      </c>
      <c r="AM420" s="92">
        <f t="shared" si="70"/>
        <v>0</v>
      </c>
      <c r="AN420" s="96">
        <f t="shared" si="71"/>
        <v>-216253.86</v>
      </c>
      <c r="AO420" s="94">
        <f t="shared" si="72"/>
        <v>-216878.86</v>
      </c>
    </row>
    <row r="421" spans="29:41" hidden="1" x14ac:dyDescent="0.25">
      <c r="AC421" s="93">
        <v>363</v>
      </c>
      <c r="AD421" s="95">
        <f t="shared" si="61"/>
        <v>625</v>
      </c>
      <c r="AE421" s="92">
        <f t="shared" si="62"/>
        <v>0</v>
      </c>
      <c r="AF421" s="92">
        <f t="shared" si="63"/>
        <v>0</v>
      </c>
      <c r="AG421" s="92">
        <f t="shared" si="64"/>
        <v>0</v>
      </c>
      <c r="AH421" s="92">
        <f t="shared" si="65"/>
        <v>0</v>
      </c>
      <c r="AI421" s="92">
        <f t="shared" si="66"/>
        <v>0</v>
      </c>
      <c r="AJ421" s="92">
        <f t="shared" si="67"/>
        <v>0</v>
      </c>
      <c r="AK421" s="92">
        <f t="shared" si="68"/>
        <v>0</v>
      </c>
      <c r="AL421" s="92">
        <f t="shared" si="69"/>
        <v>0</v>
      </c>
      <c r="AM421" s="92">
        <f t="shared" si="70"/>
        <v>0</v>
      </c>
      <c r="AN421" s="96">
        <f t="shared" si="71"/>
        <v>-216878.86</v>
      </c>
      <c r="AO421" s="94">
        <f t="shared" si="72"/>
        <v>-217503.86</v>
      </c>
    </row>
    <row r="422" spans="29:41" hidden="1" x14ac:dyDescent="0.25">
      <c r="AC422" s="93">
        <v>364</v>
      </c>
      <c r="AD422" s="95">
        <f t="shared" si="61"/>
        <v>625</v>
      </c>
      <c r="AE422" s="92">
        <f t="shared" si="62"/>
        <v>0</v>
      </c>
      <c r="AF422" s="92">
        <f t="shared" si="63"/>
        <v>0</v>
      </c>
      <c r="AG422" s="92">
        <f t="shared" si="64"/>
        <v>0</v>
      </c>
      <c r="AH422" s="92">
        <f t="shared" si="65"/>
        <v>0</v>
      </c>
      <c r="AI422" s="92">
        <f t="shared" si="66"/>
        <v>0</v>
      </c>
      <c r="AJ422" s="92">
        <f t="shared" si="67"/>
        <v>0</v>
      </c>
      <c r="AK422" s="92">
        <f t="shared" si="68"/>
        <v>0</v>
      </c>
      <c r="AL422" s="92">
        <f t="shared" si="69"/>
        <v>0</v>
      </c>
      <c r="AM422" s="92">
        <f t="shared" si="70"/>
        <v>0</v>
      </c>
      <c r="AN422" s="96">
        <f t="shared" si="71"/>
        <v>-217503.86</v>
      </c>
      <c r="AO422" s="94">
        <f t="shared" si="72"/>
        <v>-218128.86</v>
      </c>
    </row>
    <row r="423" spans="29:41" hidden="1" x14ac:dyDescent="0.25">
      <c r="AC423" s="93">
        <v>365</v>
      </c>
      <c r="AD423" s="95">
        <f t="shared" si="61"/>
        <v>625</v>
      </c>
      <c r="AE423" s="92">
        <f t="shared" si="62"/>
        <v>0</v>
      </c>
      <c r="AF423" s="92">
        <f t="shared" si="63"/>
        <v>0</v>
      </c>
      <c r="AG423" s="92">
        <f t="shared" si="64"/>
        <v>0</v>
      </c>
      <c r="AH423" s="92">
        <f t="shared" si="65"/>
        <v>0</v>
      </c>
      <c r="AI423" s="92">
        <f t="shared" si="66"/>
        <v>0</v>
      </c>
      <c r="AJ423" s="92">
        <f t="shared" si="67"/>
        <v>0</v>
      </c>
      <c r="AK423" s="92">
        <f t="shared" si="68"/>
        <v>0</v>
      </c>
      <c r="AL423" s="92">
        <f t="shared" si="69"/>
        <v>0</v>
      </c>
      <c r="AM423" s="92">
        <f t="shared" si="70"/>
        <v>0</v>
      </c>
      <c r="AN423" s="96">
        <f t="shared" si="71"/>
        <v>-218128.86</v>
      </c>
      <c r="AO423" s="94">
        <f t="shared" si="72"/>
        <v>-218753.86</v>
      </c>
    </row>
    <row r="424" spans="29:41" hidden="1" x14ac:dyDescent="0.25">
      <c r="AC424" s="93">
        <v>366</v>
      </c>
      <c r="AD424" s="95">
        <f t="shared" si="61"/>
        <v>625</v>
      </c>
      <c r="AE424" s="92">
        <f t="shared" si="62"/>
        <v>0</v>
      </c>
      <c r="AF424" s="92">
        <f t="shared" si="63"/>
        <v>0</v>
      </c>
      <c r="AG424" s="92">
        <f t="shared" si="64"/>
        <v>0</v>
      </c>
      <c r="AH424" s="92">
        <f t="shared" si="65"/>
        <v>0</v>
      </c>
      <c r="AI424" s="92">
        <f t="shared" si="66"/>
        <v>0</v>
      </c>
      <c r="AJ424" s="92">
        <f t="shared" si="67"/>
        <v>0</v>
      </c>
      <c r="AK424" s="92">
        <f t="shared" si="68"/>
        <v>0</v>
      </c>
      <c r="AL424" s="92">
        <f t="shared" si="69"/>
        <v>0</v>
      </c>
      <c r="AM424" s="92">
        <f t="shared" si="70"/>
        <v>0</v>
      </c>
      <c r="AN424" s="96">
        <f t="shared" si="71"/>
        <v>-218753.86</v>
      </c>
      <c r="AO424" s="94">
        <f t="shared" si="72"/>
        <v>-219378.86</v>
      </c>
    </row>
    <row r="425" spans="29:41" hidden="1" x14ac:dyDescent="0.25">
      <c r="AC425" s="93">
        <v>367</v>
      </c>
      <c r="AD425" s="95">
        <f t="shared" si="61"/>
        <v>625</v>
      </c>
      <c r="AE425" s="92">
        <f t="shared" si="62"/>
        <v>0</v>
      </c>
      <c r="AF425" s="92">
        <f t="shared" si="63"/>
        <v>0</v>
      </c>
      <c r="AG425" s="92">
        <f t="shared" si="64"/>
        <v>0</v>
      </c>
      <c r="AH425" s="92">
        <f t="shared" si="65"/>
        <v>0</v>
      </c>
      <c r="AI425" s="92">
        <f t="shared" si="66"/>
        <v>0</v>
      </c>
      <c r="AJ425" s="92">
        <f t="shared" si="67"/>
        <v>0</v>
      </c>
      <c r="AK425" s="92">
        <f t="shared" si="68"/>
        <v>0</v>
      </c>
      <c r="AL425" s="92">
        <f t="shared" si="69"/>
        <v>0</v>
      </c>
      <c r="AM425" s="92">
        <f t="shared" si="70"/>
        <v>0</v>
      </c>
      <c r="AN425" s="96">
        <f t="shared" si="71"/>
        <v>-219378.86</v>
      </c>
      <c r="AO425" s="94">
        <f t="shared" si="72"/>
        <v>-220003.86</v>
      </c>
    </row>
    <row r="426" spans="29:41" hidden="1" x14ac:dyDescent="0.25">
      <c r="AC426" s="93">
        <v>368</v>
      </c>
      <c r="AD426" s="95">
        <f t="shared" si="61"/>
        <v>625</v>
      </c>
      <c r="AE426" s="92">
        <f t="shared" si="62"/>
        <v>0</v>
      </c>
      <c r="AF426" s="92">
        <f t="shared" si="63"/>
        <v>0</v>
      </c>
      <c r="AG426" s="92">
        <f t="shared" si="64"/>
        <v>0</v>
      </c>
      <c r="AH426" s="92">
        <f t="shared" si="65"/>
        <v>0</v>
      </c>
      <c r="AI426" s="92">
        <f t="shared" si="66"/>
        <v>0</v>
      </c>
      <c r="AJ426" s="92">
        <f t="shared" si="67"/>
        <v>0</v>
      </c>
      <c r="AK426" s="92">
        <f t="shared" si="68"/>
        <v>0</v>
      </c>
      <c r="AL426" s="92">
        <f t="shared" si="69"/>
        <v>0</v>
      </c>
      <c r="AM426" s="92">
        <f t="shared" si="70"/>
        <v>0</v>
      </c>
      <c r="AN426" s="96">
        <f t="shared" si="71"/>
        <v>-220003.86</v>
      </c>
      <c r="AO426" s="94">
        <f t="shared" si="72"/>
        <v>-220628.86</v>
      </c>
    </row>
    <row r="427" spans="29:41" hidden="1" x14ac:dyDescent="0.25">
      <c r="AC427" s="93">
        <v>369</v>
      </c>
      <c r="AD427" s="95">
        <f t="shared" si="61"/>
        <v>625</v>
      </c>
      <c r="AE427" s="92">
        <f t="shared" si="62"/>
        <v>0</v>
      </c>
      <c r="AF427" s="92">
        <f t="shared" si="63"/>
        <v>0</v>
      </c>
      <c r="AG427" s="92">
        <f t="shared" si="64"/>
        <v>0</v>
      </c>
      <c r="AH427" s="92">
        <f t="shared" si="65"/>
        <v>0</v>
      </c>
      <c r="AI427" s="92">
        <f t="shared" si="66"/>
        <v>0</v>
      </c>
      <c r="AJ427" s="92">
        <f t="shared" si="67"/>
        <v>0</v>
      </c>
      <c r="AK427" s="92">
        <f t="shared" si="68"/>
        <v>0</v>
      </c>
      <c r="AL427" s="92">
        <f t="shared" si="69"/>
        <v>0</v>
      </c>
      <c r="AM427" s="92">
        <f t="shared" si="70"/>
        <v>0</v>
      </c>
      <c r="AN427" s="96">
        <f t="shared" si="71"/>
        <v>-220628.86</v>
      </c>
      <c r="AO427" s="94">
        <f t="shared" si="72"/>
        <v>-221253.86</v>
      </c>
    </row>
    <row r="428" spans="29:41" hidden="1" x14ac:dyDescent="0.25">
      <c r="AC428" s="93">
        <v>370</v>
      </c>
      <c r="AD428" s="95">
        <f t="shared" si="61"/>
        <v>625</v>
      </c>
      <c r="AE428" s="92">
        <f t="shared" si="62"/>
        <v>0</v>
      </c>
      <c r="AF428" s="92">
        <f t="shared" si="63"/>
        <v>0</v>
      </c>
      <c r="AG428" s="92">
        <f t="shared" si="64"/>
        <v>0</v>
      </c>
      <c r="AH428" s="92">
        <f t="shared" si="65"/>
        <v>0</v>
      </c>
      <c r="AI428" s="92">
        <f t="shared" si="66"/>
        <v>0</v>
      </c>
      <c r="AJ428" s="92">
        <f t="shared" si="67"/>
        <v>0</v>
      </c>
      <c r="AK428" s="92">
        <f t="shared" si="68"/>
        <v>0</v>
      </c>
      <c r="AL428" s="92">
        <f t="shared" si="69"/>
        <v>0</v>
      </c>
      <c r="AM428" s="92">
        <f t="shared" si="70"/>
        <v>0</v>
      </c>
      <c r="AN428" s="96">
        <f t="shared" si="71"/>
        <v>-221253.86</v>
      </c>
      <c r="AO428" s="94">
        <f t="shared" si="72"/>
        <v>-221878.86</v>
      </c>
    </row>
    <row r="429" spans="29:41" hidden="1" x14ac:dyDescent="0.25">
      <c r="AC429" s="93">
        <v>371</v>
      </c>
      <c r="AD429" s="95">
        <f t="shared" si="61"/>
        <v>625</v>
      </c>
      <c r="AE429" s="92">
        <f t="shared" si="62"/>
        <v>0</v>
      </c>
      <c r="AF429" s="92">
        <f t="shared" si="63"/>
        <v>0</v>
      </c>
      <c r="AG429" s="92">
        <f t="shared" si="64"/>
        <v>0</v>
      </c>
      <c r="AH429" s="92">
        <f t="shared" si="65"/>
        <v>0</v>
      </c>
      <c r="AI429" s="92">
        <f t="shared" si="66"/>
        <v>0</v>
      </c>
      <c r="AJ429" s="92">
        <f t="shared" si="67"/>
        <v>0</v>
      </c>
      <c r="AK429" s="92">
        <f t="shared" si="68"/>
        <v>0</v>
      </c>
      <c r="AL429" s="92">
        <f t="shared" si="69"/>
        <v>0</v>
      </c>
      <c r="AM429" s="92">
        <f t="shared" si="70"/>
        <v>0</v>
      </c>
      <c r="AN429" s="96">
        <f t="shared" si="71"/>
        <v>-221878.86</v>
      </c>
      <c r="AO429" s="94">
        <f t="shared" si="72"/>
        <v>-222503.86</v>
      </c>
    </row>
    <row r="430" spans="29:41" hidden="1" x14ac:dyDescent="0.25">
      <c r="AC430" s="93">
        <v>372</v>
      </c>
      <c r="AD430" s="95">
        <f t="shared" si="61"/>
        <v>625</v>
      </c>
      <c r="AE430" s="92">
        <f t="shared" si="62"/>
        <v>0</v>
      </c>
      <c r="AF430" s="92">
        <f t="shared" si="63"/>
        <v>0</v>
      </c>
      <c r="AG430" s="92">
        <f t="shared" si="64"/>
        <v>0</v>
      </c>
      <c r="AH430" s="92">
        <f t="shared" si="65"/>
        <v>0</v>
      </c>
      <c r="AI430" s="92">
        <f t="shared" si="66"/>
        <v>0</v>
      </c>
      <c r="AJ430" s="92">
        <f t="shared" si="67"/>
        <v>0</v>
      </c>
      <c r="AK430" s="92">
        <f t="shared" si="68"/>
        <v>0</v>
      </c>
      <c r="AL430" s="92">
        <f t="shared" si="69"/>
        <v>0</v>
      </c>
      <c r="AM430" s="92">
        <f t="shared" si="70"/>
        <v>0</v>
      </c>
      <c r="AN430" s="96">
        <f t="shared" si="71"/>
        <v>-222503.86</v>
      </c>
      <c r="AO430" s="94">
        <f t="shared" si="72"/>
        <v>-223128.86</v>
      </c>
    </row>
    <row r="431" spans="29:41" hidden="1" x14ac:dyDescent="0.25">
      <c r="AC431" s="93">
        <v>373</v>
      </c>
      <c r="AD431" s="95">
        <f t="shared" si="61"/>
        <v>625</v>
      </c>
      <c r="AE431" s="92">
        <f t="shared" si="62"/>
        <v>0</v>
      </c>
      <c r="AF431" s="92">
        <f t="shared" si="63"/>
        <v>0</v>
      </c>
      <c r="AG431" s="92">
        <f t="shared" si="64"/>
        <v>0</v>
      </c>
      <c r="AH431" s="92">
        <f t="shared" si="65"/>
        <v>0</v>
      </c>
      <c r="AI431" s="92">
        <f t="shared" si="66"/>
        <v>0</v>
      </c>
      <c r="AJ431" s="92">
        <f t="shared" si="67"/>
        <v>0</v>
      </c>
      <c r="AK431" s="92">
        <f t="shared" si="68"/>
        <v>0</v>
      </c>
      <c r="AL431" s="92">
        <f t="shared" si="69"/>
        <v>0</v>
      </c>
      <c r="AM431" s="92">
        <f t="shared" si="70"/>
        <v>0</v>
      </c>
      <c r="AN431" s="96">
        <f t="shared" si="71"/>
        <v>-223128.86</v>
      </c>
      <c r="AO431" s="94">
        <f t="shared" si="72"/>
        <v>-223753.86</v>
      </c>
    </row>
    <row r="432" spans="29:41" hidden="1" x14ac:dyDescent="0.25">
      <c r="AC432" s="93">
        <v>374</v>
      </c>
      <c r="AD432" s="95">
        <f t="shared" si="61"/>
        <v>625</v>
      </c>
      <c r="AE432" s="92">
        <f t="shared" si="62"/>
        <v>0</v>
      </c>
      <c r="AF432" s="92">
        <f t="shared" si="63"/>
        <v>0</v>
      </c>
      <c r="AG432" s="92">
        <f t="shared" si="64"/>
        <v>0</v>
      </c>
      <c r="AH432" s="92">
        <f t="shared" si="65"/>
        <v>0</v>
      </c>
      <c r="AI432" s="92">
        <f t="shared" si="66"/>
        <v>0</v>
      </c>
      <c r="AJ432" s="92">
        <f t="shared" si="67"/>
        <v>0</v>
      </c>
      <c r="AK432" s="92">
        <f t="shared" si="68"/>
        <v>0</v>
      </c>
      <c r="AL432" s="92">
        <f t="shared" si="69"/>
        <v>0</v>
      </c>
      <c r="AM432" s="92">
        <f t="shared" si="70"/>
        <v>0</v>
      </c>
      <c r="AN432" s="96">
        <f t="shared" si="71"/>
        <v>-223753.86</v>
      </c>
      <c r="AO432" s="94">
        <f t="shared" si="72"/>
        <v>-224378.86</v>
      </c>
    </row>
    <row r="433" spans="29:41" hidden="1" x14ac:dyDescent="0.25">
      <c r="AC433" s="93">
        <v>375</v>
      </c>
      <c r="AD433" s="95">
        <f t="shared" si="61"/>
        <v>625</v>
      </c>
      <c r="AE433" s="92">
        <f t="shared" si="62"/>
        <v>0</v>
      </c>
      <c r="AF433" s="92">
        <f t="shared" si="63"/>
        <v>0</v>
      </c>
      <c r="AG433" s="92">
        <f t="shared" si="64"/>
        <v>0</v>
      </c>
      <c r="AH433" s="92">
        <f t="shared" si="65"/>
        <v>0</v>
      </c>
      <c r="AI433" s="92">
        <f t="shared" si="66"/>
        <v>0</v>
      </c>
      <c r="AJ433" s="92">
        <f t="shared" si="67"/>
        <v>0</v>
      </c>
      <c r="AK433" s="92">
        <f t="shared" si="68"/>
        <v>0</v>
      </c>
      <c r="AL433" s="92">
        <f t="shared" si="69"/>
        <v>0</v>
      </c>
      <c r="AM433" s="92">
        <f t="shared" si="70"/>
        <v>0</v>
      </c>
      <c r="AN433" s="96">
        <f t="shared" si="71"/>
        <v>-224378.86</v>
      </c>
      <c r="AO433" s="94">
        <f t="shared" si="72"/>
        <v>-225003.86</v>
      </c>
    </row>
    <row r="434" spans="29:41" hidden="1" x14ac:dyDescent="0.25">
      <c r="AC434" s="93">
        <v>376</v>
      </c>
      <c r="AD434" s="95">
        <f t="shared" si="61"/>
        <v>625</v>
      </c>
      <c r="AE434" s="92">
        <f t="shared" si="62"/>
        <v>0</v>
      </c>
      <c r="AF434" s="92">
        <f t="shared" si="63"/>
        <v>0</v>
      </c>
      <c r="AG434" s="92">
        <f t="shared" si="64"/>
        <v>0</v>
      </c>
      <c r="AH434" s="92">
        <f t="shared" si="65"/>
        <v>0</v>
      </c>
      <c r="AI434" s="92">
        <f t="shared" si="66"/>
        <v>0</v>
      </c>
      <c r="AJ434" s="92">
        <f t="shared" si="67"/>
        <v>0</v>
      </c>
      <c r="AK434" s="92">
        <f t="shared" si="68"/>
        <v>0</v>
      </c>
      <c r="AL434" s="92">
        <f t="shared" si="69"/>
        <v>0</v>
      </c>
      <c r="AM434" s="92">
        <f t="shared" si="70"/>
        <v>0</v>
      </c>
      <c r="AN434" s="96">
        <f t="shared" si="71"/>
        <v>-225003.86</v>
      </c>
      <c r="AO434" s="94">
        <f t="shared" si="72"/>
        <v>-225628.86</v>
      </c>
    </row>
    <row r="435" spans="29:41" hidden="1" x14ac:dyDescent="0.25">
      <c r="AC435" s="93">
        <v>377</v>
      </c>
      <c r="AD435" s="95">
        <f t="shared" si="61"/>
        <v>625</v>
      </c>
      <c r="AE435" s="92">
        <f t="shared" si="62"/>
        <v>0</v>
      </c>
      <c r="AF435" s="92">
        <f t="shared" si="63"/>
        <v>0</v>
      </c>
      <c r="AG435" s="92">
        <f t="shared" si="64"/>
        <v>0</v>
      </c>
      <c r="AH435" s="92">
        <f t="shared" si="65"/>
        <v>0</v>
      </c>
      <c r="AI435" s="92">
        <f t="shared" si="66"/>
        <v>0</v>
      </c>
      <c r="AJ435" s="92">
        <f t="shared" si="67"/>
        <v>0</v>
      </c>
      <c r="AK435" s="92">
        <f t="shared" si="68"/>
        <v>0</v>
      </c>
      <c r="AL435" s="92">
        <f t="shared" si="69"/>
        <v>0</v>
      </c>
      <c r="AM435" s="92">
        <f t="shared" si="70"/>
        <v>0</v>
      </c>
      <c r="AN435" s="96">
        <f t="shared" si="71"/>
        <v>-225628.86</v>
      </c>
      <c r="AO435" s="94">
        <f t="shared" si="72"/>
        <v>-226253.86</v>
      </c>
    </row>
    <row r="436" spans="29:41" hidden="1" x14ac:dyDescent="0.25">
      <c r="AC436" s="93">
        <v>378</v>
      </c>
      <c r="AD436" s="95">
        <f t="shared" si="61"/>
        <v>625</v>
      </c>
      <c r="AE436" s="92">
        <f t="shared" si="62"/>
        <v>0</v>
      </c>
      <c r="AF436" s="92">
        <f t="shared" si="63"/>
        <v>0</v>
      </c>
      <c r="AG436" s="92">
        <f t="shared" si="64"/>
        <v>0</v>
      </c>
      <c r="AH436" s="92">
        <f t="shared" si="65"/>
        <v>0</v>
      </c>
      <c r="AI436" s="92">
        <f t="shared" si="66"/>
        <v>0</v>
      </c>
      <c r="AJ436" s="92">
        <f t="shared" si="67"/>
        <v>0</v>
      </c>
      <c r="AK436" s="92">
        <f t="shared" si="68"/>
        <v>0</v>
      </c>
      <c r="AL436" s="92">
        <f t="shared" si="69"/>
        <v>0</v>
      </c>
      <c r="AM436" s="92">
        <f t="shared" si="70"/>
        <v>0</v>
      </c>
      <c r="AN436" s="96">
        <f t="shared" si="71"/>
        <v>-226253.86</v>
      </c>
      <c r="AO436" s="94">
        <f t="shared" si="72"/>
        <v>-226878.86</v>
      </c>
    </row>
    <row r="437" spans="29:41" hidden="1" x14ac:dyDescent="0.25">
      <c r="AC437" s="93">
        <v>379</v>
      </c>
      <c r="AD437" s="95">
        <f t="shared" si="61"/>
        <v>625</v>
      </c>
      <c r="AE437" s="92">
        <f t="shared" si="62"/>
        <v>0</v>
      </c>
      <c r="AF437" s="92">
        <f t="shared" si="63"/>
        <v>0</v>
      </c>
      <c r="AG437" s="92">
        <f t="shared" si="64"/>
        <v>0</v>
      </c>
      <c r="AH437" s="92">
        <f t="shared" si="65"/>
        <v>0</v>
      </c>
      <c r="AI437" s="92">
        <f t="shared" si="66"/>
        <v>0</v>
      </c>
      <c r="AJ437" s="92">
        <f t="shared" si="67"/>
        <v>0</v>
      </c>
      <c r="AK437" s="92">
        <f t="shared" si="68"/>
        <v>0</v>
      </c>
      <c r="AL437" s="92">
        <f t="shared" si="69"/>
        <v>0</v>
      </c>
      <c r="AM437" s="92">
        <f t="shared" si="70"/>
        <v>0</v>
      </c>
      <c r="AN437" s="96">
        <f t="shared" si="71"/>
        <v>-226878.86</v>
      </c>
      <c r="AO437" s="94">
        <f t="shared" si="72"/>
        <v>-227503.86</v>
      </c>
    </row>
    <row r="438" spans="29:41" hidden="1" x14ac:dyDescent="0.25">
      <c r="AC438" s="93">
        <v>380</v>
      </c>
      <c r="AD438" s="95">
        <f t="shared" si="61"/>
        <v>625</v>
      </c>
      <c r="AE438" s="92">
        <f t="shared" si="62"/>
        <v>0</v>
      </c>
      <c r="AF438" s="92">
        <f t="shared" si="63"/>
        <v>0</v>
      </c>
      <c r="AG438" s="92">
        <f t="shared" si="64"/>
        <v>0</v>
      </c>
      <c r="AH438" s="92">
        <f t="shared" si="65"/>
        <v>0</v>
      </c>
      <c r="AI438" s="92">
        <f t="shared" si="66"/>
        <v>0</v>
      </c>
      <c r="AJ438" s="92">
        <f t="shared" si="67"/>
        <v>0</v>
      </c>
      <c r="AK438" s="92">
        <f t="shared" si="68"/>
        <v>0</v>
      </c>
      <c r="AL438" s="92">
        <f t="shared" si="69"/>
        <v>0</v>
      </c>
      <c r="AM438" s="92">
        <f t="shared" si="70"/>
        <v>0</v>
      </c>
      <c r="AN438" s="96">
        <f t="shared" si="71"/>
        <v>-227503.86</v>
      </c>
      <c r="AO438" s="94">
        <f t="shared" si="72"/>
        <v>-228128.86</v>
      </c>
    </row>
    <row r="439" spans="29:41" hidden="1" x14ac:dyDescent="0.25">
      <c r="AC439" s="93">
        <v>381</v>
      </c>
      <c r="AD439" s="95">
        <f t="shared" si="61"/>
        <v>625</v>
      </c>
      <c r="AE439" s="92">
        <f t="shared" si="62"/>
        <v>0</v>
      </c>
      <c r="AF439" s="92">
        <f t="shared" si="63"/>
        <v>0</v>
      </c>
      <c r="AG439" s="92">
        <f t="shared" si="64"/>
        <v>0</v>
      </c>
      <c r="AH439" s="92">
        <f t="shared" si="65"/>
        <v>0</v>
      </c>
      <c r="AI439" s="92">
        <f t="shared" si="66"/>
        <v>0</v>
      </c>
      <c r="AJ439" s="92">
        <f t="shared" si="67"/>
        <v>0</v>
      </c>
      <c r="AK439" s="92">
        <f t="shared" si="68"/>
        <v>0</v>
      </c>
      <c r="AL439" s="92">
        <f t="shared" si="69"/>
        <v>0</v>
      </c>
      <c r="AM439" s="92">
        <f t="shared" si="70"/>
        <v>0</v>
      </c>
      <c r="AN439" s="96">
        <f t="shared" si="71"/>
        <v>-228128.86</v>
      </c>
      <c r="AO439" s="94">
        <f t="shared" si="72"/>
        <v>-228753.86</v>
      </c>
    </row>
    <row r="440" spans="29:41" hidden="1" x14ac:dyDescent="0.25">
      <c r="AC440" s="93">
        <v>382</v>
      </c>
      <c r="AD440" s="95">
        <f t="shared" si="61"/>
        <v>625</v>
      </c>
      <c r="AE440" s="92">
        <f t="shared" si="62"/>
        <v>0</v>
      </c>
      <c r="AF440" s="92">
        <f t="shared" si="63"/>
        <v>0</v>
      </c>
      <c r="AG440" s="92">
        <f t="shared" si="64"/>
        <v>0</v>
      </c>
      <c r="AH440" s="92">
        <f t="shared" si="65"/>
        <v>0</v>
      </c>
      <c r="AI440" s="92">
        <f t="shared" si="66"/>
        <v>0</v>
      </c>
      <c r="AJ440" s="92">
        <f t="shared" si="67"/>
        <v>0</v>
      </c>
      <c r="AK440" s="92">
        <f t="shared" si="68"/>
        <v>0</v>
      </c>
      <c r="AL440" s="92">
        <f t="shared" si="69"/>
        <v>0</v>
      </c>
      <c r="AM440" s="92">
        <f t="shared" si="70"/>
        <v>0</v>
      </c>
      <c r="AN440" s="96">
        <f t="shared" si="71"/>
        <v>-228753.86</v>
      </c>
      <c r="AO440" s="94">
        <f t="shared" si="72"/>
        <v>-229378.86</v>
      </c>
    </row>
    <row r="441" spans="29:41" hidden="1" x14ac:dyDescent="0.25">
      <c r="AC441" s="93">
        <v>383</v>
      </c>
      <c r="AD441" s="95">
        <f t="shared" si="61"/>
        <v>625</v>
      </c>
      <c r="AE441" s="92">
        <f t="shared" si="62"/>
        <v>0</v>
      </c>
      <c r="AF441" s="92">
        <f t="shared" si="63"/>
        <v>0</v>
      </c>
      <c r="AG441" s="92">
        <f t="shared" si="64"/>
        <v>0</v>
      </c>
      <c r="AH441" s="92">
        <f t="shared" si="65"/>
        <v>0</v>
      </c>
      <c r="AI441" s="92">
        <f t="shared" si="66"/>
        <v>0</v>
      </c>
      <c r="AJ441" s="92">
        <f t="shared" si="67"/>
        <v>0</v>
      </c>
      <c r="AK441" s="92">
        <f t="shared" si="68"/>
        <v>0</v>
      </c>
      <c r="AL441" s="92">
        <f t="shared" si="69"/>
        <v>0</v>
      </c>
      <c r="AM441" s="92">
        <f t="shared" si="70"/>
        <v>0</v>
      </c>
      <c r="AN441" s="96">
        <f t="shared" si="71"/>
        <v>-229378.86</v>
      </c>
      <c r="AO441" s="94">
        <f t="shared" si="72"/>
        <v>-230003.86</v>
      </c>
    </row>
    <row r="442" spans="29:41" hidden="1" x14ac:dyDescent="0.25">
      <c r="AC442" s="93">
        <v>384</v>
      </c>
      <c r="AD442" s="95">
        <f t="shared" si="61"/>
        <v>625</v>
      </c>
      <c r="AE442" s="92">
        <f t="shared" si="62"/>
        <v>0</v>
      </c>
      <c r="AF442" s="92">
        <f t="shared" si="63"/>
        <v>0</v>
      </c>
      <c r="AG442" s="92">
        <f t="shared" si="64"/>
        <v>0</v>
      </c>
      <c r="AH442" s="92">
        <f t="shared" si="65"/>
        <v>0</v>
      </c>
      <c r="AI442" s="92">
        <f t="shared" si="66"/>
        <v>0</v>
      </c>
      <c r="AJ442" s="92">
        <f t="shared" si="67"/>
        <v>0</v>
      </c>
      <c r="AK442" s="92">
        <f t="shared" si="68"/>
        <v>0</v>
      </c>
      <c r="AL442" s="92">
        <f t="shared" si="69"/>
        <v>0</v>
      </c>
      <c r="AM442" s="92">
        <f t="shared" si="70"/>
        <v>0</v>
      </c>
      <c r="AN442" s="96">
        <f t="shared" si="71"/>
        <v>-230003.86</v>
      </c>
      <c r="AO442" s="94">
        <f t="shared" si="72"/>
        <v>-230628.86</v>
      </c>
    </row>
    <row r="443" spans="29:41" hidden="1" x14ac:dyDescent="0.25">
      <c r="AC443" s="93">
        <v>385</v>
      </c>
      <c r="AD443" s="95">
        <f t="shared" si="61"/>
        <v>625</v>
      </c>
      <c r="AE443" s="92">
        <f t="shared" si="62"/>
        <v>0</v>
      </c>
      <c r="AF443" s="92">
        <f t="shared" si="63"/>
        <v>0</v>
      </c>
      <c r="AG443" s="92">
        <f t="shared" si="64"/>
        <v>0</v>
      </c>
      <c r="AH443" s="92">
        <f t="shared" si="65"/>
        <v>0</v>
      </c>
      <c r="AI443" s="92">
        <f t="shared" si="66"/>
        <v>0</v>
      </c>
      <c r="AJ443" s="92">
        <f t="shared" si="67"/>
        <v>0</v>
      </c>
      <c r="AK443" s="92">
        <f t="shared" si="68"/>
        <v>0</v>
      </c>
      <c r="AL443" s="92">
        <f t="shared" si="69"/>
        <v>0</v>
      </c>
      <c r="AM443" s="92">
        <f t="shared" si="70"/>
        <v>0</v>
      </c>
      <c r="AN443" s="96">
        <f t="shared" si="71"/>
        <v>-230628.86</v>
      </c>
      <c r="AO443" s="94">
        <f t="shared" si="72"/>
        <v>-231253.86</v>
      </c>
    </row>
    <row r="444" spans="29:41" hidden="1" x14ac:dyDescent="0.25">
      <c r="AC444" s="93">
        <v>386</v>
      </c>
      <c r="AD444" s="95">
        <f t="shared" ref="AD444:AD507" si="73">$F$13/4</f>
        <v>625</v>
      </c>
      <c r="AE444" s="92">
        <f t="shared" ref="AE444:AE507" si="74">IF($E$19&gt;=$AC444,$F$19,0)</f>
        <v>0</v>
      </c>
      <c r="AF444" s="92">
        <f t="shared" ref="AF444:AF507" si="75">IF($E$20&gt;=$AC444,$F$20,0)</f>
        <v>0</v>
      </c>
      <c r="AG444" s="92">
        <f t="shared" ref="AG444:AG507" si="76">IF($E$21&gt;=$AC444,$F$21,0)</f>
        <v>0</v>
      </c>
      <c r="AH444" s="92">
        <f t="shared" ref="AH444:AH507" si="77">IF($E$22&gt;=$AC444,$F$22,0)</f>
        <v>0</v>
      </c>
      <c r="AI444" s="92">
        <f t="shared" ref="AI444:AI507" si="78">IF($E$23&gt;=$AC444,$F$23,0)</f>
        <v>0</v>
      </c>
      <c r="AJ444" s="92">
        <f t="shared" ref="AJ444:AJ507" si="79">IF($E$24&gt;=$AC444,$F$24,0)</f>
        <v>0</v>
      </c>
      <c r="AK444" s="92">
        <f t="shared" ref="AK444:AK507" si="80">IF($E$31&gt;=$AC444,$F$31,0)</f>
        <v>0</v>
      </c>
      <c r="AL444" s="92">
        <f t="shared" ref="AL444:AL507" si="81">IF($E$32&gt;=$AC444,$F$32,0)</f>
        <v>0</v>
      </c>
      <c r="AM444" s="92">
        <f t="shared" ref="AM444:AM507" si="82">IF(AC444&gt;$D$33+$E$33,0,IF(AC444&lt;$D$33,0,$F$33))/4</f>
        <v>0</v>
      </c>
      <c r="AN444" s="96">
        <f t="shared" si="71"/>
        <v>-231253.86</v>
      </c>
      <c r="AO444" s="94">
        <f t="shared" si="72"/>
        <v>-231878.86</v>
      </c>
    </row>
    <row r="445" spans="29:41" hidden="1" x14ac:dyDescent="0.25">
      <c r="AC445" s="93">
        <v>387</v>
      </c>
      <c r="AD445" s="95">
        <f t="shared" si="73"/>
        <v>625</v>
      </c>
      <c r="AE445" s="92">
        <f t="shared" si="74"/>
        <v>0</v>
      </c>
      <c r="AF445" s="92">
        <f t="shared" si="75"/>
        <v>0</v>
      </c>
      <c r="AG445" s="92">
        <f t="shared" si="76"/>
        <v>0</v>
      </c>
      <c r="AH445" s="92">
        <f t="shared" si="77"/>
        <v>0</v>
      </c>
      <c r="AI445" s="92">
        <f t="shared" si="78"/>
        <v>0</v>
      </c>
      <c r="AJ445" s="92">
        <f t="shared" si="79"/>
        <v>0</v>
      </c>
      <c r="AK445" s="92">
        <f t="shared" si="80"/>
        <v>0</v>
      </c>
      <c r="AL445" s="92">
        <f t="shared" si="81"/>
        <v>0</v>
      </c>
      <c r="AM445" s="92">
        <f t="shared" si="82"/>
        <v>0</v>
      </c>
      <c r="AN445" s="96">
        <f t="shared" ref="AN445:AN508" si="83">AO444</f>
        <v>-231878.86</v>
      </c>
      <c r="AO445" s="94">
        <f t="shared" ref="AO445:AO508" si="84">AN445+SUM(AE445:AM445)-AD445</f>
        <v>-232503.86</v>
      </c>
    </row>
    <row r="446" spans="29:41" hidden="1" x14ac:dyDescent="0.25">
      <c r="AC446" s="93">
        <v>388</v>
      </c>
      <c r="AD446" s="95">
        <f t="shared" si="73"/>
        <v>625</v>
      </c>
      <c r="AE446" s="92">
        <f t="shared" si="74"/>
        <v>0</v>
      </c>
      <c r="AF446" s="92">
        <f t="shared" si="75"/>
        <v>0</v>
      </c>
      <c r="AG446" s="92">
        <f t="shared" si="76"/>
        <v>0</v>
      </c>
      <c r="AH446" s="92">
        <f t="shared" si="77"/>
        <v>0</v>
      </c>
      <c r="AI446" s="92">
        <f t="shared" si="78"/>
        <v>0</v>
      </c>
      <c r="AJ446" s="92">
        <f t="shared" si="79"/>
        <v>0</v>
      </c>
      <c r="AK446" s="92">
        <f t="shared" si="80"/>
        <v>0</v>
      </c>
      <c r="AL446" s="92">
        <f t="shared" si="81"/>
        <v>0</v>
      </c>
      <c r="AM446" s="92">
        <f t="shared" si="82"/>
        <v>0</v>
      </c>
      <c r="AN446" s="96">
        <f t="shared" si="83"/>
        <v>-232503.86</v>
      </c>
      <c r="AO446" s="94">
        <f t="shared" si="84"/>
        <v>-233128.86</v>
      </c>
    </row>
    <row r="447" spans="29:41" hidden="1" x14ac:dyDescent="0.25">
      <c r="AC447" s="93">
        <v>389</v>
      </c>
      <c r="AD447" s="95">
        <f t="shared" si="73"/>
        <v>625</v>
      </c>
      <c r="AE447" s="92">
        <f t="shared" si="74"/>
        <v>0</v>
      </c>
      <c r="AF447" s="92">
        <f t="shared" si="75"/>
        <v>0</v>
      </c>
      <c r="AG447" s="92">
        <f t="shared" si="76"/>
        <v>0</v>
      </c>
      <c r="AH447" s="92">
        <f t="shared" si="77"/>
        <v>0</v>
      </c>
      <c r="AI447" s="92">
        <f t="shared" si="78"/>
        <v>0</v>
      </c>
      <c r="AJ447" s="92">
        <f t="shared" si="79"/>
        <v>0</v>
      </c>
      <c r="AK447" s="92">
        <f t="shared" si="80"/>
        <v>0</v>
      </c>
      <c r="AL447" s="92">
        <f t="shared" si="81"/>
        <v>0</v>
      </c>
      <c r="AM447" s="92">
        <f t="shared" si="82"/>
        <v>0</v>
      </c>
      <c r="AN447" s="96">
        <f t="shared" si="83"/>
        <v>-233128.86</v>
      </c>
      <c r="AO447" s="94">
        <f t="shared" si="84"/>
        <v>-233753.86</v>
      </c>
    </row>
    <row r="448" spans="29:41" hidden="1" x14ac:dyDescent="0.25">
      <c r="AC448" s="93">
        <v>390</v>
      </c>
      <c r="AD448" s="95">
        <f t="shared" si="73"/>
        <v>625</v>
      </c>
      <c r="AE448" s="92">
        <f t="shared" si="74"/>
        <v>0</v>
      </c>
      <c r="AF448" s="92">
        <f t="shared" si="75"/>
        <v>0</v>
      </c>
      <c r="AG448" s="92">
        <f t="shared" si="76"/>
        <v>0</v>
      </c>
      <c r="AH448" s="92">
        <f t="shared" si="77"/>
        <v>0</v>
      </c>
      <c r="AI448" s="92">
        <f t="shared" si="78"/>
        <v>0</v>
      </c>
      <c r="AJ448" s="92">
        <f t="shared" si="79"/>
        <v>0</v>
      </c>
      <c r="AK448" s="92">
        <f t="shared" si="80"/>
        <v>0</v>
      </c>
      <c r="AL448" s="92">
        <f t="shared" si="81"/>
        <v>0</v>
      </c>
      <c r="AM448" s="92">
        <f t="shared" si="82"/>
        <v>0</v>
      </c>
      <c r="AN448" s="96">
        <f t="shared" si="83"/>
        <v>-233753.86</v>
      </c>
      <c r="AO448" s="94">
        <f t="shared" si="84"/>
        <v>-234378.86</v>
      </c>
    </row>
    <row r="449" spans="29:41" hidden="1" x14ac:dyDescent="0.25">
      <c r="AC449" s="93">
        <v>391</v>
      </c>
      <c r="AD449" s="95">
        <f t="shared" si="73"/>
        <v>625</v>
      </c>
      <c r="AE449" s="92">
        <f t="shared" si="74"/>
        <v>0</v>
      </c>
      <c r="AF449" s="92">
        <f t="shared" si="75"/>
        <v>0</v>
      </c>
      <c r="AG449" s="92">
        <f t="shared" si="76"/>
        <v>0</v>
      </c>
      <c r="AH449" s="92">
        <f t="shared" si="77"/>
        <v>0</v>
      </c>
      <c r="AI449" s="92">
        <f t="shared" si="78"/>
        <v>0</v>
      </c>
      <c r="AJ449" s="92">
        <f t="shared" si="79"/>
        <v>0</v>
      </c>
      <c r="AK449" s="92">
        <f t="shared" si="80"/>
        <v>0</v>
      </c>
      <c r="AL449" s="92">
        <f t="shared" si="81"/>
        <v>0</v>
      </c>
      <c r="AM449" s="92">
        <f t="shared" si="82"/>
        <v>0</v>
      </c>
      <c r="AN449" s="96">
        <f t="shared" si="83"/>
        <v>-234378.86</v>
      </c>
      <c r="AO449" s="94">
        <f t="shared" si="84"/>
        <v>-235003.86</v>
      </c>
    </row>
    <row r="450" spans="29:41" hidden="1" x14ac:dyDescent="0.25">
      <c r="AC450" s="93">
        <v>392</v>
      </c>
      <c r="AD450" s="95">
        <f t="shared" si="73"/>
        <v>625</v>
      </c>
      <c r="AE450" s="92">
        <f t="shared" si="74"/>
        <v>0</v>
      </c>
      <c r="AF450" s="92">
        <f t="shared" si="75"/>
        <v>0</v>
      </c>
      <c r="AG450" s="92">
        <f t="shared" si="76"/>
        <v>0</v>
      </c>
      <c r="AH450" s="92">
        <f t="shared" si="77"/>
        <v>0</v>
      </c>
      <c r="AI450" s="92">
        <f t="shared" si="78"/>
        <v>0</v>
      </c>
      <c r="AJ450" s="92">
        <f t="shared" si="79"/>
        <v>0</v>
      </c>
      <c r="AK450" s="92">
        <f t="shared" si="80"/>
        <v>0</v>
      </c>
      <c r="AL450" s="92">
        <f t="shared" si="81"/>
        <v>0</v>
      </c>
      <c r="AM450" s="92">
        <f t="shared" si="82"/>
        <v>0</v>
      </c>
      <c r="AN450" s="96">
        <f t="shared" si="83"/>
        <v>-235003.86</v>
      </c>
      <c r="AO450" s="94">
        <f t="shared" si="84"/>
        <v>-235628.86</v>
      </c>
    </row>
    <row r="451" spans="29:41" hidden="1" x14ac:dyDescent="0.25">
      <c r="AC451" s="93">
        <v>393</v>
      </c>
      <c r="AD451" s="95">
        <f t="shared" si="73"/>
        <v>625</v>
      </c>
      <c r="AE451" s="92">
        <f t="shared" si="74"/>
        <v>0</v>
      </c>
      <c r="AF451" s="92">
        <f t="shared" si="75"/>
        <v>0</v>
      </c>
      <c r="AG451" s="92">
        <f t="shared" si="76"/>
        <v>0</v>
      </c>
      <c r="AH451" s="92">
        <f t="shared" si="77"/>
        <v>0</v>
      </c>
      <c r="AI451" s="92">
        <f t="shared" si="78"/>
        <v>0</v>
      </c>
      <c r="AJ451" s="92">
        <f t="shared" si="79"/>
        <v>0</v>
      </c>
      <c r="AK451" s="92">
        <f t="shared" si="80"/>
        <v>0</v>
      </c>
      <c r="AL451" s="92">
        <f t="shared" si="81"/>
        <v>0</v>
      </c>
      <c r="AM451" s="92">
        <f t="shared" si="82"/>
        <v>0</v>
      </c>
      <c r="AN451" s="96">
        <f t="shared" si="83"/>
        <v>-235628.86</v>
      </c>
      <c r="AO451" s="94">
        <f t="shared" si="84"/>
        <v>-236253.86</v>
      </c>
    </row>
    <row r="452" spans="29:41" hidden="1" x14ac:dyDescent="0.25">
      <c r="AC452" s="93">
        <v>394</v>
      </c>
      <c r="AD452" s="95">
        <f t="shared" si="73"/>
        <v>625</v>
      </c>
      <c r="AE452" s="92">
        <f t="shared" si="74"/>
        <v>0</v>
      </c>
      <c r="AF452" s="92">
        <f t="shared" si="75"/>
        <v>0</v>
      </c>
      <c r="AG452" s="92">
        <f t="shared" si="76"/>
        <v>0</v>
      </c>
      <c r="AH452" s="92">
        <f t="shared" si="77"/>
        <v>0</v>
      </c>
      <c r="AI452" s="92">
        <f t="shared" si="78"/>
        <v>0</v>
      </c>
      <c r="AJ452" s="92">
        <f t="shared" si="79"/>
        <v>0</v>
      </c>
      <c r="AK452" s="92">
        <f t="shared" si="80"/>
        <v>0</v>
      </c>
      <c r="AL452" s="92">
        <f t="shared" si="81"/>
        <v>0</v>
      </c>
      <c r="AM452" s="92">
        <f t="shared" si="82"/>
        <v>0</v>
      </c>
      <c r="AN452" s="96">
        <f t="shared" si="83"/>
        <v>-236253.86</v>
      </c>
      <c r="AO452" s="94">
        <f t="shared" si="84"/>
        <v>-236878.86</v>
      </c>
    </row>
    <row r="453" spans="29:41" hidden="1" x14ac:dyDescent="0.25">
      <c r="AC453" s="93">
        <v>395</v>
      </c>
      <c r="AD453" s="95">
        <f t="shared" si="73"/>
        <v>625</v>
      </c>
      <c r="AE453" s="92">
        <f t="shared" si="74"/>
        <v>0</v>
      </c>
      <c r="AF453" s="92">
        <f t="shared" si="75"/>
        <v>0</v>
      </c>
      <c r="AG453" s="92">
        <f t="shared" si="76"/>
        <v>0</v>
      </c>
      <c r="AH453" s="92">
        <f t="shared" si="77"/>
        <v>0</v>
      </c>
      <c r="AI453" s="92">
        <f t="shared" si="78"/>
        <v>0</v>
      </c>
      <c r="AJ453" s="92">
        <f t="shared" si="79"/>
        <v>0</v>
      </c>
      <c r="AK453" s="92">
        <f t="shared" si="80"/>
        <v>0</v>
      </c>
      <c r="AL453" s="92">
        <f t="shared" si="81"/>
        <v>0</v>
      </c>
      <c r="AM453" s="92">
        <f t="shared" si="82"/>
        <v>0</v>
      </c>
      <c r="AN453" s="96">
        <f t="shared" si="83"/>
        <v>-236878.86</v>
      </c>
      <c r="AO453" s="94">
        <f t="shared" si="84"/>
        <v>-237503.86</v>
      </c>
    </row>
    <row r="454" spans="29:41" hidden="1" x14ac:dyDescent="0.25">
      <c r="AC454" s="93">
        <v>396</v>
      </c>
      <c r="AD454" s="95">
        <f t="shared" si="73"/>
        <v>625</v>
      </c>
      <c r="AE454" s="92">
        <f t="shared" si="74"/>
        <v>0</v>
      </c>
      <c r="AF454" s="92">
        <f t="shared" si="75"/>
        <v>0</v>
      </c>
      <c r="AG454" s="92">
        <f t="shared" si="76"/>
        <v>0</v>
      </c>
      <c r="AH454" s="92">
        <f t="shared" si="77"/>
        <v>0</v>
      </c>
      <c r="AI454" s="92">
        <f t="shared" si="78"/>
        <v>0</v>
      </c>
      <c r="AJ454" s="92">
        <f t="shared" si="79"/>
        <v>0</v>
      </c>
      <c r="AK454" s="92">
        <f t="shared" si="80"/>
        <v>0</v>
      </c>
      <c r="AL454" s="92">
        <f t="shared" si="81"/>
        <v>0</v>
      </c>
      <c r="AM454" s="92">
        <f t="shared" si="82"/>
        <v>0</v>
      </c>
      <c r="AN454" s="96">
        <f t="shared" si="83"/>
        <v>-237503.86</v>
      </c>
      <c r="AO454" s="94">
        <f t="shared" si="84"/>
        <v>-238128.86</v>
      </c>
    </row>
    <row r="455" spans="29:41" hidden="1" x14ac:dyDescent="0.25">
      <c r="AC455" s="93">
        <v>397</v>
      </c>
      <c r="AD455" s="95">
        <f t="shared" si="73"/>
        <v>625</v>
      </c>
      <c r="AE455" s="92">
        <f t="shared" si="74"/>
        <v>0</v>
      </c>
      <c r="AF455" s="92">
        <f t="shared" si="75"/>
        <v>0</v>
      </c>
      <c r="AG455" s="92">
        <f t="shared" si="76"/>
        <v>0</v>
      </c>
      <c r="AH455" s="92">
        <f t="shared" si="77"/>
        <v>0</v>
      </c>
      <c r="AI455" s="92">
        <f t="shared" si="78"/>
        <v>0</v>
      </c>
      <c r="AJ455" s="92">
        <f t="shared" si="79"/>
        <v>0</v>
      </c>
      <c r="AK455" s="92">
        <f t="shared" si="80"/>
        <v>0</v>
      </c>
      <c r="AL455" s="92">
        <f t="shared" si="81"/>
        <v>0</v>
      </c>
      <c r="AM455" s="92">
        <f t="shared" si="82"/>
        <v>0</v>
      </c>
      <c r="AN455" s="96">
        <f t="shared" si="83"/>
        <v>-238128.86</v>
      </c>
      <c r="AO455" s="94">
        <f t="shared" si="84"/>
        <v>-238753.86</v>
      </c>
    </row>
    <row r="456" spans="29:41" hidden="1" x14ac:dyDescent="0.25">
      <c r="AC456" s="93">
        <v>398</v>
      </c>
      <c r="AD456" s="95">
        <f t="shared" si="73"/>
        <v>625</v>
      </c>
      <c r="AE456" s="92">
        <f t="shared" si="74"/>
        <v>0</v>
      </c>
      <c r="AF456" s="92">
        <f t="shared" si="75"/>
        <v>0</v>
      </c>
      <c r="AG456" s="92">
        <f t="shared" si="76"/>
        <v>0</v>
      </c>
      <c r="AH456" s="92">
        <f t="shared" si="77"/>
        <v>0</v>
      </c>
      <c r="AI456" s="92">
        <f t="shared" si="78"/>
        <v>0</v>
      </c>
      <c r="AJ456" s="92">
        <f t="shared" si="79"/>
        <v>0</v>
      </c>
      <c r="AK456" s="92">
        <f t="shared" si="80"/>
        <v>0</v>
      </c>
      <c r="AL456" s="92">
        <f t="shared" si="81"/>
        <v>0</v>
      </c>
      <c r="AM456" s="92">
        <f t="shared" si="82"/>
        <v>0</v>
      </c>
      <c r="AN456" s="96">
        <f t="shared" si="83"/>
        <v>-238753.86</v>
      </c>
      <c r="AO456" s="94">
        <f t="shared" si="84"/>
        <v>-239378.86</v>
      </c>
    </row>
    <row r="457" spans="29:41" hidden="1" x14ac:dyDescent="0.25">
      <c r="AC457" s="93">
        <v>399</v>
      </c>
      <c r="AD457" s="95">
        <f t="shared" si="73"/>
        <v>625</v>
      </c>
      <c r="AE457" s="92">
        <f t="shared" si="74"/>
        <v>0</v>
      </c>
      <c r="AF457" s="92">
        <f t="shared" si="75"/>
        <v>0</v>
      </c>
      <c r="AG457" s="92">
        <f t="shared" si="76"/>
        <v>0</v>
      </c>
      <c r="AH457" s="92">
        <f t="shared" si="77"/>
        <v>0</v>
      </c>
      <c r="AI457" s="92">
        <f t="shared" si="78"/>
        <v>0</v>
      </c>
      <c r="AJ457" s="92">
        <f t="shared" si="79"/>
        <v>0</v>
      </c>
      <c r="AK457" s="92">
        <f t="shared" si="80"/>
        <v>0</v>
      </c>
      <c r="AL457" s="92">
        <f t="shared" si="81"/>
        <v>0</v>
      </c>
      <c r="AM457" s="92">
        <f t="shared" si="82"/>
        <v>0</v>
      </c>
      <c r="AN457" s="96">
        <f t="shared" si="83"/>
        <v>-239378.86</v>
      </c>
      <c r="AO457" s="94">
        <f t="shared" si="84"/>
        <v>-240003.86</v>
      </c>
    </row>
    <row r="458" spans="29:41" hidden="1" x14ac:dyDescent="0.25">
      <c r="AC458" s="93">
        <v>400</v>
      </c>
      <c r="AD458" s="95">
        <f t="shared" si="73"/>
        <v>625</v>
      </c>
      <c r="AE458" s="92">
        <f t="shared" si="74"/>
        <v>0</v>
      </c>
      <c r="AF458" s="92">
        <f t="shared" si="75"/>
        <v>0</v>
      </c>
      <c r="AG458" s="92">
        <f t="shared" si="76"/>
        <v>0</v>
      </c>
      <c r="AH458" s="92">
        <f t="shared" si="77"/>
        <v>0</v>
      </c>
      <c r="AI458" s="92">
        <f t="shared" si="78"/>
        <v>0</v>
      </c>
      <c r="AJ458" s="92">
        <f t="shared" si="79"/>
        <v>0</v>
      </c>
      <c r="AK458" s="92">
        <f t="shared" si="80"/>
        <v>0</v>
      </c>
      <c r="AL458" s="92">
        <f t="shared" si="81"/>
        <v>0</v>
      </c>
      <c r="AM458" s="92">
        <f t="shared" si="82"/>
        <v>0</v>
      </c>
      <c r="AN458" s="96">
        <f t="shared" si="83"/>
        <v>-240003.86</v>
      </c>
      <c r="AO458" s="94">
        <f t="shared" si="84"/>
        <v>-240628.86</v>
      </c>
    </row>
    <row r="459" spans="29:41" hidden="1" x14ac:dyDescent="0.25">
      <c r="AC459" s="93">
        <v>401</v>
      </c>
      <c r="AD459" s="95">
        <f t="shared" si="73"/>
        <v>625</v>
      </c>
      <c r="AE459" s="92">
        <f t="shared" si="74"/>
        <v>0</v>
      </c>
      <c r="AF459" s="92">
        <f t="shared" si="75"/>
        <v>0</v>
      </c>
      <c r="AG459" s="92">
        <f t="shared" si="76"/>
        <v>0</v>
      </c>
      <c r="AH459" s="92">
        <f t="shared" si="77"/>
        <v>0</v>
      </c>
      <c r="AI459" s="92">
        <f t="shared" si="78"/>
        <v>0</v>
      </c>
      <c r="AJ459" s="92">
        <f t="shared" si="79"/>
        <v>0</v>
      </c>
      <c r="AK459" s="92">
        <f t="shared" si="80"/>
        <v>0</v>
      </c>
      <c r="AL459" s="92">
        <f t="shared" si="81"/>
        <v>0</v>
      </c>
      <c r="AM459" s="92">
        <f t="shared" si="82"/>
        <v>0</v>
      </c>
      <c r="AN459" s="96">
        <f t="shared" si="83"/>
        <v>-240628.86</v>
      </c>
      <c r="AO459" s="94">
        <f t="shared" si="84"/>
        <v>-241253.86</v>
      </c>
    </row>
    <row r="460" spans="29:41" hidden="1" x14ac:dyDescent="0.25">
      <c r="AC460" s="93">
        <v>402</v>
      </c>
      <c r="AD460" s="95">
        <f t="shared" si="73"/>
        <v>625</v>
      </c>
      <c r="AE460" s="92">
        <f t="shared" si="74"/>
        <v>0</v>
      </c>
      <c r="AF460" s="92">
        <f t="shared" si="75"/>
        <v>0</v>
      </c>
      <c r="AG460" s="92">
        <f t="shared" si="76"/>
        <v>0</v>
      </c>
      <c r="AH460" s="92">
        <f t="shared" si="77"/>
        <v>0</v>
      </c>
      <c r="AI460" s="92">
        <f t="shared" si="78"/>
        <v>0</v>
      </c>
      <c r="AJ460" s="92">
        <f t="shared" si="79"/>
        <v>0</v>
      </c>
      <c r="AK460" s="92">
        <f t="shared" si="80"/>
        <v>0</v>
      </c>
      <c r="AL460" s="92">
        <f t="shared" si="81"/>
        <v>0</v>
      </c>
      <c r="AM460" s="92">
        <f t="shared" si="82"/>
        <v>0</v>
      </c>
      <c r="AN460" s="96">
        <f t="shared" si="83"/>
        <v>-241253.86</v>
      </c>
      <c r="AO460" s="94">
        <f t="shared" si="84"/>
        <v>-241878.86</v>
      </c>
    </row>
    <row r="461" spans="29:41" hidden="1" x14ac:dyDescent="0.25">
      <c r="AC461" s="93">
        <v>403</v>
      </c>
      <c r="AD461" s="95">
        <f t="shared" si="73"/>
        <v>625</v>
      </c>
      <c r="AE461" s="92">
        <f t="shared" si="74"/>
        <v>0</v>
      </c>
      <c r="AF461" s="92">
        <f t="shared" si="75"/>
        <v>0</v>
      </c>
      <c r="AG461" s="92">
        <f t="shared" si="76"/>
        <v>0</v>
      </c>
      <c r="AH461" s="92">
        <f t="shared" si="77"/>
        <v>0</v>
      </c>
      <c r="AI461" s="92">
        <f t="shared" si="78"/>
        <v>0</v>
      </c>
      <c r="AJ461" s="92">
        <f t="shared" si="79"/>
        <v>0</v>
      </c>
      <c r="AK461" s="92">
        <f t="shared" si="80"/>
        <v>0</v>
      </c>
      <c r="AL461" s="92">
        <f t="shared" si="81"/>
        <v>0</v>
      </c>
      <c r="AM461" s="92">
        <f t="shared" si="82"/>
        <v>0</v>
      </c>
      <c r="AN461" s="96">
        <f t="shared" si="83"/>
        <v>-241878.86</v>
      </c>
      <c r="AO461" s="94">
        <f t="shared" si="84"/>
        <v>-242503.86</v>
      </c>
    </row>
    <row r="462" spans="29:41" hidden="1" x14ac:dyDescent="0.25">
      <c r="AC462" s="93">
        <v>404</v>
      </c>
      <c r="AD462" s="95">
        <f t="shared" si="73"/>
        <v>625</v>
      </c>
      <c r="AE462" s="92">
        <f t="shared" si="74"/>
        <v>0</v>
      </c>
      <c r="AF462" s="92">
        <f t="shared" si="75"/>
        <v>0</v>
      </c>
      <c r="AG462" s="92">
        <f t="shared" si="76"/>
        <v>0</v>
      </c>
      <c r="AH462" s="92">
        <f t="shared" si="77"/>
        <v>0</v>
      </c>
      <c r="AI462" s="92">
        <f t="shared" si="78"/>
        <v>0</v>
      </c>
      <c r="AJ462" s="92">
        <f t="shared" si="79"/>
        <v>0</v>
      </c>
      <c r="AK462" s="92">
        <f t="shared" si="80"/>
        <v>0</v>
      </c>
      <c r="AL462" s="92">
        <f t="shared" si="81"/>
        <v>0</v>
      </c>
      <c r="AM462" s="92">
        <f t="shared" si="82"/>
        <v>0</v>
      </c>
      <c r="AN462" s="96">
        <f t="shared" si="83"/>
        <v>-242503.86</v>
      </c>
      <c r="AO462" s="94">
        <f t="shared" si="84"/>
        <v>-243128.86</v>
      </c>
    </row>
    <row r="463" spans="29:41" hidden="1" x14ac:dyDescent="0.25">
      <c r="AC463" s="93">
        <v>405</v>
      </c>
      <c r="AD463" s="95">
        <f t="shared" si="73"/>
        <v>625</v>
      </c>
      <c r="AE463" s="92">
        <f t="shared" si="74"/>
        <v>0</v>
      </c>
      <c r="AF463" s="92">
        <f t="shared" si="75"/>
        <v>0</v>
      </c>
      <c r="AG463" s="92">
        <f t="shared" si="76"/>
        <v>0</v>
      </c>
      <c r="AH463" s="92">
        <f t="shared" si="77"/>
        <v>0</v>
      </c>
      <c r="AI463" s="92">
        <f t="shared" si="78"/>
        <v>0</v>
      </c>
      <c r="AJ463" s="92">
        <f t="shared" si="79"/>
        <v>0</v>
      </c>
      <c r="AK463" s="92">
        <f t="shared" si="80"/>
        <v>0</v>
      </c>
      <c r="AL463" s="92">
        <f t="shared" si="81"/>
        <v>0</v>
      </c>
      <c r="AM463" s="92">
        <f t="shared" si="82"/>
        <v>0</v>
      </c>
      <c r="AN463" s="96">
        <f t="shared" si="83"/>
        <v>-243128.86</v>
      </c>
      <c r="AO463" s="94">
        <f t="shared" si="84"/>
        <v>-243753.86</v>
      </c>
    </row>
    <row r="464" spans="29:41" hidden="1" x14ac:dyDescent="0.25">
      <c r="AC464" s="93">
        <v>406</v>
      </c>
      <c r="AD464" s="95">
        <f t="shared" si="73"/>
        <v>625</v>
      </c>
      <c r="AE464" s="92">
        <f t="shared" si="74"/>
        <v>0</v>
      </c>
      <c r="AF464" s="92">
        <f t="shared" si="75"/>
        <v>0</v>
      </c>
      <c r="AG464" s="92">
        <f t="shared" si="76"/>
        <v>0</v>
      </c>
      <c r="AH464" s="92">
        <f t="shared" si="77"/>
        <v>0</v>
      </c>
      <c r="AI464" s="92">
        <f t="shared" si="78"/>
        <v>0</v>
      </c>
      <c r="AJ464" s="92">
        <f t="shared" si="79"/>
        <v>0</v>
      </c>
      <c r="AK464" s="92">
        <f t="shared" si="80"/>
        <v>0</v>
      </c>
      <c r="AL464" s="92">
        <f t="shared" si="81"/>
        <v>0</v>
      </c>
      <c r="AM464" s="92">
        <f t="shared" si="82"/>
        <v>0</v>
      </c>
      <c r="AN464" s="96">
        <f t="shared" si="83"/>
        <v>-243753.86</v>
      </c>
      <c r="AO464" s="94">
        <f t="shared" si="84"/>
        <v>-244378.86</v>
      </c>
    </row>
    <row r="465" spans="29:41" hidden="1" x14ac:dyDescent="0.25">
      <c r="AC465" s="93">
        <v>407</v>
      </c>
      <c r="AD465" s="95">
        <f t="shared" si="73"/>
        <v>625</v>
      </c>
      <c r="AE465" s="92">
        <f t="shared" si="74"/>
        <v>0</v>
      </c>
      <c r="AF465" s="92">
        <f t="shared" si="75"/>
        <v>0</v>
      </c>
      <c r="AG465" s="92">
        <f t="shared" si="76"/>
        <v>0</v>
      </c>
      <c r="AH465" s="92">
        <f t="shared" si="77"/>
        <v>0</v>
      </c>
      <c r="AI465" s="92">
        <f t="shared" si="78"/>
        <v>0</v>
      </c>
      <c r="AJ465" s="92">
        <f t="shared" si="79"/>
        <v>0</v>
      </c>
      <c r="AK465" s="92">
        <f t="shared" si="80"/>
        <v>0</v>
      </c>
      <c r="AL465" s="92">
        <f t="shared" si="81"/>
        <v>0</v>
      </c>
      <c r="AM465" s="92">
        <f t="shared" si="82"/>
        <v>0</v>
      </c>
      <c r="AN465" s="96">
        <f t="shared" si="83"/>
        <v>-244378.86</v>
      </c>
      <c r="AO465" s="94">
        <f t="shared" si="84"/>
        <v>-245003.86</v>
      </c>
    </row>
    <row r="466" spans="29:41" hidden="1" x14ac:dyDescent="0.25">
      <c r="AC466" s="93">
        <v>408</v>
      </c>
      <c r="AD466" s="95">
        <f t="shared" si="73"/>
        <v>625</v>
      </c>
      <c r="AE466" s="92">
        <f t="shared" si="74"/>
        <v>0</v>
      </c>
      <c r="AF466" s="92">
        <f t="shared" si="75"/>
        <v>0</v>
      </c>
      <c r="AG466" s="92">
        <f t="shared" si="76"/>
        <v>0</v>
      </c>
      <c r="AH466" s="92">
        <f t="shared" si="77"/>
        <v>0</v>
      </c>
      <c r="AI466" s="92">
        <f t="shared" si="78"/>
        <v>0</v>
      </c>
      <c r="AJ466" s="92">
        <f t="shared" si="79"/>
        <v>0</v>
      </c>
      <c r="AK466" s="92">
        <f t="shared" si="80"/>
        <v>0</v>
      </c>
      <c r="AL466" s="92">
        <f t="shared" si="81"/>
        <v>0</v>
      </c>
      <c r="AM466" s="92">
        <f t="shared" si="82"/>
        <v>0</v>
      </c>
      <c r="AN466" s="96">
        <f t="shared" si="83"/>
        <v>-245003.86</v>
      </c>
      <c r="AO466" s="94">
        <f t="shared" si="84"/>
        <v>-245628.86</v>
      </c>
    </row>
    <row r="467" spans="29:41" hidden="1" x14ac:dyDescent="0.25">
      <c r="AC467" s="93">
        <v>409</v>
      </c>
      <c r="AD467" s="95">
        <f t="shared" si="73"/>
        <v>625</v>
      </c>
      <c r="AE467" s="92">
        <f t="shared" si="74"/>
        <v>0</v>
      </c>
      <c r="AF467" s="92">
        <f t="shared" si="75"/>
        <v>0</v>
      </c>
      <c r="AG467" s="92">
        <f t="shared" si="76"/>
        <v>0</v>
      </c>
      <c r="AH467" s="92">
        <f t="shared" si="77"/>
        <v>0</v>
      </c>
      <c r="AI467" s="92">
        <f t="shared" si="78"/>
        <v>0</v>
      </c>
      <c r="AJ467" s="92">
        <f t="shared" si="79"/>
        <v>0</v>
      </c>
      <c r="AK467" s="92">
        <f t="shared" si="80"/>
        <v>0</v>
      </c>
      <c r="AL467" s="92">
        <f t="shared" si="81"/>
        <v>0</v>
      </c>
      <c r="AM467" s="92">
        <f t="shared" si="82"/>
        <v>0</v>
      </c>
      <c r="AN467" s="96">
        <f t="shared" si="83"/>
        <v>-245628.86</v>
      </c>
      <c r="AO467" s="94">
        <f t="shared" si="84"/>
        <v>-246253.86</v>
      </c>
    </row>
    <row r="468" spans="29:41" hidden="1" x14ac:dyDescent="0.25">
      <c r="AC468" s="93">
        <v>410</v>
      </c>
      <c r="AD468" s="95">
        <f t="shared" si="73"/>
        <v>625</v>
      </c>
      <c r="AE468" s="92">
        <f t="shared" si="74"/>
        <v>0</v>
      </c>
      <c r="AF468" s="92">
        <f t="shared" si="75"/>
        <v>0</v>
      </c>
      <c r="AG468" s="92">
        <f t="shared" si="76"/>
        <v>0</v>
      </c>
      <c r="AH468" s="92">
        <f t="shared" si="77"/>
        <v>0</v>
      </c>
      <c r="AI468" s="92">
        <f t="shared" si="78"/>
        <v>0</v>
      </c>
      <c r="AJ468" s="92">
        <f t="shared" si="79"/>
        <v>0</v>
      </c>
      <c r="AK468" s="92">
        <f t="shared" si="80"/>
        <v>0</v>
      </c>
      <c r="AL468" s="92">
        <f t="shared" si="81"/>
        <v>0</v>
      </c>
      <c r="AM468" s="92">
        <f t="shared" si="82"/>
        <v>0</v>
      </c>
      <c r="AN468" s="96">
        <f t="shared" si="83"/>
        <v>-246253.86</v>
      </c>
      <c r="AO468" s="94">
        <f t="shared" si="84"/>
        <v>-246878.86</v>
      </c>
    </row>
    <row r="469" spans="29:41" hidden="1" x14ac:dyDescent="0.25">
      <c r="AC469" s="93">
        <v>411</v>
      </c>
      <c r="AD469" s="95">
        <f t="shared" si="73"/>
        <v>625</v>
      </c>
      <c r="AE469" s="92">
        <f t="shared" si="74"/>
        <v>0</v>
      </c>
      <c r="AF469" s="92">
        <f t="shared" si="75"/>
        <v>0</v>
      </c>
      <c r="AG469" s="92">
        <f t="shared" si="76"/>
        <v>0</v>
      </c>
      <c r="AH469" s="92">
        <f t="shared" si="77"/>
        <v>0</v>
      </c>
      <c r="AI469" s="92">
        <f t="shared" si="78"/>
        <v>0</v>
      </c>
      <c r="AJ469" s="92">
        <f t="shared" si="79"/>
        <v>0</v>
      </c>
      <c r="AK469" s="92">
        <f t="shared" si="80"/>
        <v>0</v>
      </c>
      <c r="AL469" s="92">
        <f t="shared" si="81"/>
        <v>0</v>
      </c>
      <c r="AM469" s="92">
        <f t="shared" si="82"/>
        <v>0</v>
      </c>
      <c r="AN469" s="96">
        <f t="shared" si="83"/>
        <v>-246878.86</v>
      </c>
      <c r="AO469" s="94">
        <f t="shared" si="84"/>
        <v>-247503.86</v>
      </c>
    </row>
    <row r="470" spans="29:41" hidden="1" x14ac:dyDescent="0.25">
      <c r="AC470" s="93">
        <v>412</v>
      </c>
      <c r="AD470" s="95">
        <f t="shared" si="73"/>
        <v>625</v>
      </c>
      <c r="AE470" s="92">
        <f t="shared" si="74"/>
        <v>0</v>
      </c>
      <c r="AF470" s="92">
        <f t="shared" si="75"/>
        <v>0</v>
      </c>
      <c r="AG470" s="92">
        <f t="shared" si="76"/>
        <v>0</v>
      </c>
      <c r="AH470" s="92">
        <f t="shared" si="77"/>
        <v>0</v>
      </c>
      <c r="AI470" s="92">
        <f t="shared" si="78"/>
        <v>0</v>
      </c>
      <c r="AJ470" s="92">
        <f t="shared" si="79"/>
        <v>0</v>
      </c>
      <c r="AK470" s="92">
        <f t="shared" si="80"/>
        <v>0</v>
      </c>
      <c r="AL470" s="92">
        <f t="shared" si="81"/>
        <v>0</v>
      </c>
      <c r="AM470" s="92">
        <f t="shared" si="82"/>
        <v>0</v>
      </c>
      <c r="AN470" s="96">
        <f t="shared" si="83"/>
        <v>-247503.86</v>
      </c>
      <c r="AO470" s="94">
        <f t="shared" si="84"/>
        <v>-248128.86</v>
      </c>
    </row>
    <row r="471" spans="29:41" hidden="1" x14ac:dyDescent="0.25">
      <c r="AC471" s="93">
        <v>413</v>
      </c>
      <c r="AD471" s="95">
        <f t="shared" si="73"/>
        <v>625</v>
      </c>
      <c r="AE471" s="92">
        <f t="shared" si="74"/>
        <v>0</v>
      </c>
      <c r="AF471" s="92">
        <f t="shared" si="75"/>
        <v>0</v>
      </c>
      <c r="AG471" s="92">
        <f t="shared" si="76"/>
        <v>0</v>
      </c>
      <c r="AH471" s="92">
        <f t="shared" si="77"/>
        <v>0</v>
      </c>
      <c r="AI471" s="92">
        <f t="shared" si="78"/>
        <v>0</v>
      </c>
      <c r="AJ471" s="92">
        <f t="shared" si="79"/>
        <v>0</v>
      </c>
      <c r="AK471" s="92">
        <f t="shared" si="80"/>
        <v>0</v>
      </c>
      <c r="AL471" s="92">
        <f t="shared" si="81"/>
        <v>0</v>
      </c>
      <c r="AM471" s="92">
        <f t="shared" si="82"/>
        <v>0</v>
      </c>
      <c r="AN471" s="96">
        <f t="shared" si="83"/>
        <v>-248128.86</v>
      </c>
      <c r="AO471" s="94">
        <f t="shared" si="84"/>
        <v>-248753.86</v>
      </c>
    </row>
    <row r="472" spans="29:41" hidden="1" x14ac:dyDescent="0.25">
      <c r="AC472" s="93">
        <v>414</v>
      </c>
      <c r="AD472" s="95">
        <f t="shared" si="73"/>
        <v>625</v>
      </c>
      <c r="AE472" s="92">
        <f t="shared" si="74"/>
        <v>0</v>
      </c>
      <c r="AF472" s="92">
        <f t="shared" si="75"/>
        <v>0</v>
      </c>
      <c r="AG472" s="92">
        <f t="shared" si="76"/>
        <v>0</v>
      </c>
      <c r="AH472" s="92">
        <f t="shared" si="77"/>
        <v>0</v>
      </c>
      <c r="AI472" s="92">
        <f t="shared" si="78"/>
        <v>0</v>
      </c>
      <c r="AJ472" s="92">
        <f t="shared" si="79"/>
        <v>0</v>
      </c>
      <c r="AK472" s="92">
        <f t="shared" si="80"/>
        <v>0</v>
      </c>
      <c r="AL472" s="92">
        <f t="shared" si="81"/>
        <v>0</v>
      </c>
      <c r="AM472" s="92">
        <f t="shared" si="82"/>
        <v>0</v>
      </c>
      <c r="AN472" s="96">
        <f t="shared" si="83"/>
        <v>-248753.86</v>
      </c>
      <c r="AO472" s="94">
        <f t="shared" si="84"/>
        <v>-249378.86</v>
      </c>
    </row>
    <row r="473" spans="29:41" hidden="1" x14ac:dyDescent="0.25">
      <c r="AC473" s="93">
        <v>415</v>
      </c>
      <c r="AD473" s="95">
        <f t="shared" si="73"/>
        <v>625</v>
      </c>
      <c r="AE473" s="92">
        <f t="shared" si="74"/>
        <v>0</v>
      </c>
      <c r="AF473" s="92">
        <f t="shared" si="75"/>
        <v>0</v>
      </c>
      <c r="AG473" s="92">
        <f t="shared" si="76"/>
        <v>0</v>
      </c>
      <c r="AH473" s="92">
        <f t="shared" si="77"/>
        <v>0</v>
      </c>
      <c r="AI473" s="92">
        <f t="shared" si="78"/>
        <v>0</v>
      </c>
      <c r="AJ473" s="92">
        <f t="shared" si="79"/>
        <v>0</v>
      </c>
      <c r="AK473" s="92">
        <f t="shared" si="80"/>
        <v>0</v>
      </c>
      <c r="AL473" s="92">
        <f t="shared" si="81"/>
        <v>0</v>
      </c>
      <c r="AM473" s="92">
        <f t="shared" si="82"/>
        <v>0</v>
      </c>
      <c r="AN473" s="96">
        <f t="shared" si="83"/>
        <v>-249378.86</v>
      </c>
      <c r="AO473" s="94">
        <f t="shared" si="84"/>
        <v>-250003.86</v>
      </c>
    </row>
    <row r="474" spans="29:41" hidden="1" x14ac:dyDescent="0.25">
      <c r="AC474" s="93">
        <v>416</v>
      </c>
      <c r="AD474" s="95">
        <f t="shared" si="73"/>
        <v>625</v>
      </c>
      <c r="AE474" s="92">
        <f t="shared" si="74"/>
        <v>0</v>
      </c>
      <c r="AF474" s="92">
        <f t="shared" si="75"/>
        <v>0</v>
      </c>
      <c r="AG474" s="92">
        <f t="shared" si="76"/>
        <v>0</v>
      </c>
      <c r="AH474" s="92">
        <f t="shared" si="77"/>
        <v>0</v>
      </c>
      <c r="AI474" s="92">
        <f t="shared" si="78"/>
        <v>0</v>
      </c>
      <c r="AJ474" s="92">
        <f t="shared" si="79"/>
        <v>0</v>
      </c>
      <c r="AK474" s="92">
        <f t="shared" si="80"/>
        <v>0</v>
      </c>
      <c r="AL474" s="92">
        <f t="shared" si="81"/>
        <v>0</v>
      </c>
      <c r="AM474" s="92">
        <f t="shared" si="82"/>
        <v>0</v>
      </c>
      <c r="AN474" s="96">
        <f t="shared" si="83"/>
        <v>-250003.86</v>
      </c>
      <c r="AO474" s="94">
        <f t="shared" si="84"/>
        <v>-250628.86</v>
      </c>
    </row>
    <row r="475" spans="29:41" hidden="1" x14ac:dyDescent="0.25">
      <c r="AC475" s="93">
        <v>417</v>
      </c>
      <c r="AD475" s="95">
        <f t="shared" si="73"/>
        <v>625</v>
      </c>
      <c r="AE475" s="92">
        <f t="shared" si="74"/>
        <v>0</v>
      </c>
      <c r="AF475" s="92">
        <f t="shared" si="75"/>
        <v>0</v>
      </c>
      <c r="AG475" s="92">
        <f t="shared" si="76"/>
        <v>0</v>
      </c>
      <c r="AH475" s="92">
        <f t="shared" si="77"/>
        <v>0</v>
      </c>
      <c r="AI475" s="92">
        <f t="shared" si="78"/>
        <v>0</v>
      </c>
      <c r="AJ475" s="92">
        <f t="shared" si="79"/>
        <v>0</v>
      </c>
      <c r="AK475" s="92">
        <f t="shared" si="80"/>
        <v>0</v>
      </c>
      <c r="AL475" s="92">
        <f t="shared" si="81"/>
        <v>0</v>
      </c>
      <c r="AM475" s="92">
        <f t="shared" si="82"/>
        <v>0</v>
      </c>
      <c r="AN475" s="96">
        <f t="shared" si="83"/>
        <v>-250628.86</v>
      </c>
      <c r="AO475" s="94">
        <f t="shared" si="84"/>
        <v>-251253.86</v>
      </c>
    </row>
    <row r="476" spans="29:41" hidden="1" x14ac:dyDescent="0.25">
      <c r="AC476" s="93">
        <v>418</v>
      </c>
      <c r="AD476" s="95">
        <f t="shared" si="73"/>
        <v>625</v>
      </c>
      <c r="AE476" s="92">
        <f t="shared" si="74"/>
        <v>0</v>
      </c>
      <c r="AF476" s="92">
        <f t="shared" si="75"/>
        <v>0</v>
      </c>
      <c r="AG476" s="92">
        <f t="shared" si="76"/>
        <v>0</v>
      </c>
      <c r="AH476" s="92">
        <f t="shared" si="77"/>
        <v>0</v>
      </c>
      <c r="AI476" s="92">
        <f t="shared" si="78"/>
        <v>0</v>
      </c>
      <c r="AJ476" s="92">
        <f t="shared" si="79"/>
        <v>0</v>
      </c>
      <c r="AK476" s="92">
        <f t="shared" si="80"/>
        <v>0</v>
      </c>
      <c r="AL476" s="92">
        <f t="shared" si="81"/>
        <v>0</v>
      </c>
      <c r="AM476" s="92">
        <f t="shared" si="82"/>
        <v>0</v>
      </c>
      <c r="AN476" s="96">
        <f t="shared" si="83"/>
        <v>-251253.86</v>
      </c>
      <c r="AO476" s="94">
        <f t="shared" si="84"/>
        <v>-251878.86</v>
      </c>
    </row>
    <row r="477" spans="29:41" hidden="1" x14ac:dyDescent="0.25">
      <c r="AC477" s="93">
        <v>419</v>
      </c>
      <c r="AD477" s="95">
        <f t="shared" si="73"/>
        <v>625</v>
      </c>
      <c r="AE477" s="92">
        <f t="shared" si="74"/>
        <v>0</v>
      </c>
      <c r="AF477" s="92">
        <f t="shared" si="75"/>
        <v>0</v>
      </c>
      <c r="AG477" s="92">
        <f t="shared" si="76"/>
        <v>0</v>
      </c>
      <c r="AH477" s="92">
        <f t="shared" si="77"/>
        <v>0</v>
      </c>
      <c r="AI477" s="92">
        <f t="shared" si="78"/>
        <v>0</v>
      </c>
      <c r="AJ477" s="92">
        <f t="shared" si="79"/>
        <v>0</v>
      </c>
      <c r="AK477" s="92">
        <f t="shared" si="80"/>
        <v>0</v>
      </c>
      <c r="AL477" s="92">
        <f t="shared" si="81"/>
        <v>0</v>
      </c>
      <c r="AM477" s="92">
        <f t="shared" si="82"/>
        <v>0</v>
      </c>
      <c r="AN477" s="96">
        <f t="shared" si="83"/>
        <v>-251878.86</v>
      </c>
      <c r="AO477" s="94">
        <f t="shared" si="84"/>
        <v>-252503.86</v>
      </c>
    </row>
    <row r="478" spans="29:41" hidden="1" x14ac:dyDescent="0.25">
      <c r="AC478" s="93">
        <v>420</v>
      </c>
      <c r="AD478" s="95">
        <f t="shared" si="73"/>
        <v>625</v>
      </c>
      <c r="AE478" s="92">
        <f t="shared" si="74"/>
        <v>0</v>
      </c>
      <c r="AF478" s="92">
        <f t="shared" si="75"/>
        <v>0</v>
      </c>
      <c r="AG478" s="92">
        <f t="shared" si="76"/>
        <v>0</v>
      </c>
      <c r="AH478" s="92">
        <f t="shared" si="77"/>
        <v>0</v>
      </c>
      <c r="AI478" s="92">
        <f t="shared" si="78"/>
        <v>0</v>
      </c>
      <c r="AJ478" s="92">
        <f t="shared" si="79"/>
        <v>0</v>
      </c>
      <c r="AK478" s="92">
        <f t="shared" si="80"/>
        <v>0</v>
      </c>
      <c r="AL478" s="92">
        <f t="shared" si="81"/>
        <v>0</v>
      </c>
      <c r="AM478" s="92">
        <f t="shared" si="82"/>
        <v>0</v>
      </c>
      <c r="AN478" s="96">
        <f t="shared" si="83"/>
        <v>-252503.86</v>
      </c>
      <c r="AO478" s="94">
        <f t="shared" si="84"/>
        <v>-253128.86</v>
      </c>
    </row>
    <row r="479" spans="29:41" hidden="1" x14ac:dyDescent="0.25">
      <c r="AC479" s="93">
        <v>421</v>
      </c>
      <c r="AD479" s="95">
        <f t="shared" si="73"/>
        <v>625</v>
      </c>
      <c r="AE479" s="92">
        <f t="shared" si="74"/>
        <v>0</v>
      </c>
      <c r="AF479" s="92">
        <f t="shared" si="75"/>
        <v>0</v>
      </c>
      <c r="AG479" s="92">
        <f t="shared" si="76"/>
        <v>0</v>
      </c>
      <c r="AH479" s="92">
        <f t="shared" si="77"/>
        <v>0</v>
      </c>
      <c r="AI479" s="92">
        <f t="shared" si="78"/>
        <v>0</v>
      </c>
      <c r="AJ479" s="92">
        <f t="shared" si="79"/>
        <v>0</v>
      </c>
      <c r="AK479" s="92">
        <f t="shared" si="80"/>
        <v>0</v>
      </c>
      <c r="AL479" s="92">
        <f t="shared" si="81"/>
        <v>0</v>
      </c>
      <c r="AM479" s="92">
        <f t="shared" si="82"/>
        <v>0</v>
      </c>
      <c r="AN479" s="96">
        <f t="shared" si="83"/>
        <v>-253128.86</v>
      </c>
      <c r="AO479" s="94">
        <f t="shared" si="84"/>
        <v>-253753.86</v>
      </c>
    </row>
    <row r="480" spans="29:41" hidden="1" x14ac:dyDescent="0.25">
      <c r="AC480" s="93">
        <v>422</v>
      </c>
      <c r="AD480" s="95">
        <f t="shared" si="73"/>
        <v>625</v>
      </c>
      <c r="AE480" s="92">
        <f t="shared" si="74"/>
        <v>0</v>
      </c>
      <c r="AF480" s="92">
        <f t="shared" si="75"/>
        <v>0</v>
      </c>
      <c r="AG480" s="92">
        <f t="shared" si="76"/>
        <v>0</v>
      </c>
      <c r="AH480" s="92">
        <f t="shared" si="77"/>
        <v>0</v>
      </c>
      <c r="AI480" s="92">
        <f t="shared" si="78"/>
        <v>0</v>
      </c>
      <c r="AJ480" s="92">
        <f t="shared" si="79"/>
        <v>0</v>
      </c>
      <c r="AK480" s="92">
        <f t="shared" si="80"/>
        <v>0</v>
      </c>
      <c r="AL480" s="92">
        <f t="shared" si="81"/>
        <v>0</v>
      </c>
      <c r="AM480" s="92">
        <f t="shared" si="82"/>
        <v>0</v>
      </c>
      <c r="AN480" s="96">
        <f t="shared" si="83"/>
        <v>-253753.86</v>
      </c>
      <c r="AO480" s="94">
        <f t="shared" si="84"/>
        <v>-254378.86</v>
      </c>
    </row>
    <row r="481" spans="29:41" hidden="1" x14ac:dyDescent="0.25">
      <c r="AC481" s="93">
        <v>423</v>
      </c>
      <c r="AD481" s="95">
        <f t="shared" si="73"/>
        <v>625</v>
      </c>
      <c r="AE481" s="92">
        <f t="shared" si="74"/>
        <v>0</v>
      </c>
      <c r="AF481" s="92">
        <f t="shared" si="75"/>
        <v>0</v>
      </c>
      <c r="AG481" s="92">
        <f t="shared" si="76"/>
        <v>0</v>
      </c>
      <c r="AH481" s="92">
        <f t="shared" si="77"/>
        <v>0</v>
      </c>
      <c r="AI481" s="92">
        <f t="shared" si="78"/>
        <v>0</v>
      </c>
      <c r="AJ481" s="92">
        <f t="shared" si="79"/>
        <v>0</v>
      </c>
      <c r="AK481" s="92">
        <f t="shared" si="80"/>
        <v>0</v>
      </c>
      <c r="AL481" s="92">
        <f t="shared" si="81"/>
        <v>0</v>
      </c>
      <c r="AM481" s="92">
        <f t="shared" si="82"/>
        <v>0</v>
      </c>
      <c r="AN481" s="96">
        <f t="shared" si="83"/>
        <v>-254378.86</v>
      </c>
      <c r="AO481" s="94">
        <f t="shared" si="84"/>
        <v>-255003.86</v>
      </c>
    </row>
    <row r="482" spans="29:41" hidden="1" x14ac:dyDescent="0.25">
      <c r="AC482" s="93">
        <v>424</v>
      </c>
      <c r="AD482" s="95">
        <f t="shared" si="73"/>
        <v>625</v>
      </c>
      <c r="AE482" s="92">
        <f t="shared" si="74"/>
        <v>0</v>
      </c>
      <c r="AF482" s="92">
        <f t="shared" si="75"/>
        <v>0</v>
      </c>
      <c r="AG482" s="92">
        <f t="shared" si="76"/>
        <v>0</v>
      </c>
      <c r="AH482" s="92">
        <f t="shared" si="77"/>
        <v>0</v>
      </c>
      <c r="AI482" s="92">
        <f t="shared" si="78"/>
        <v>0</v>
      </c>
      <c r="AJ482" s="92">
        <f t="shared" si="79"/>
        <v>0</v>
      </c>
      <c r="AK482" s="92">
        <f t="shared" si="80"/>
        <v>0</v>
      </c>
      <c r="AL482" s="92">
        <f t="shared" si="81"/>
        <v>0</v>
      </c>
      <c r="AM482" s="92">
        <f t="shared" si="82"/>
        <v>0</v>
      </c>
      <c r="AN482" s="96">
        <f t="shared" si="83"/>
        <v>-255003.86</v>
      </c>
      <c r="AO482" s="94">
        <f t="shared" si="84"/>
        <v>-255628.86</v>
      </c>
    </row>
    <row r="483" spans="29:41" hidden="1" x14ac:dyDescent="0.25">
      <c r="AC483" s="93">
        <v>425</v>
      </c>
      <c r="AD483" s="95">
        <f t="shared" si="73"/>
        <v>625</v>
      </c>
      <c r="AE483" s="92">
        <f t="shared" si="74"/>
        <v>0</v>
      </c>
      <c r="AF483" s="92">
        <f t="shared" si="75"/>
        <v>0</v>
      </c>
      <c r="AG483" s="92">
        <f t="shared" si="76"/>
        <v>0</v>
      </c>
      <c r="AH483" s="92">
        <f t="shared" si="77"/>
        <v>0</v>
      </c>
      <c r="AI483" s="92">
        <f t="shared" si="78"/>
        <v>0</v>
      </c>
      <c r="AJ483" s="92">
        <f t="shared" si="79"/>
        <v>0</v>
      </c>
      <c r="AK483" s="92">
        <f t="shared" si="80"/>
        <v>0</v>
      </c>
      <c r="AL483" s="92">
        <f t="shared" si="81"/>
        <v>0</v>
      </c>
      <c r="AM483" s="92">
        <f t="shared" si="82"/>
        <v>0</v>
      </c>
      <c r="AN483" s="96">
        <f t="shared" si="83"/>
        <v>-255628.86</v>
      </c>
      <c r="AO483" s="94">
        <f t="shared" si="84"/>
        <v>-256253.86</v>
      </c>
    </row>
    <row r="484" spans="29:41" hidden="1" x14ac:dyDescent="0.25">
      <c r="AC484" s="93">
        <v>426</v>
      </c>
      <c r="AD484" s="95">
        <f t="shared" si="73"/>
        <v>625</v>
      </c>
      <c r="AE484" s="92">
        <f t="shared" si="74"/>
        <v>0</v>
      </c>
      <c r="AF484" s="92">
        <f t="shared" si="75"/>
        <v>0</v>
      </c>
      <c r="AG484" s="92">
        <f t="shared" si="76"/>
        <v>0</v>
      </c>
      <c r="AH484" s="92">
        <f t="shared" si="77"/>
        <v>0</v>
      </c>
      <c r="AI484" s="92">
        <f t="shared" si="78"/>
        <v>0</v>
      </c>
      <c r="AJ484" s="92">
        <f t="shared" si="79"/>
        <v>0</v>
      </c>
      <c r="AK484" s="92">
        <f t="shared" si="80"/>
        <v>0</v>
      </c>
      <c r="AL484" s="92">
        <f t="shared" si="81"/>
        <v>0</v>
      </c>
      <c r="AM484" s="92">
        <f t="shared" si="82"/>
        <v>0</v>
      </c>
      <c r="AN484" s="96">
        <f t="shared" si="83"/>
        <v>-256253.86</v>
      </c>
      <c r="AO484" s="94">
        <f t="shared" si="84"/>
        <v>-256878.86</v>
      </c>
    </row>
    <row r="485" spans="29:41" hidden="1" x14ac:dyDescent="0.25">
      <c r="AC485" s="93">
        <v>427</v>
      </c>
      <c r="AD485" s="95">
        <f t="shared" si="73"/>
        <v>625</v>
      </c>
      <c r="AE485" s="92">
        <f t="shared" si="74"/>
        <v>0</v>
      </c>
      <c r="AF485" s="92">
        <f t="shared" si="75"/>
        <v>0</v>
      </c>
      <c r="AG485" s="92">
        <f t="shared" si="76"/>
        <v>0</v>
      </c>
      <c r="AH485" s="92">
        <f t="shared" si="77"/>
        <v>0</v>
      </c>
      <c r="AI485" s="92">
        <f t="shared" si="78"/>
        <v>0</v>
      </c>
      <c r="AJ485" s="92">
        <f t="shared" si="79"/>
        <v>0</v>
      </c>
      <c r="AK485" s="92">
        <f t="shared" si="80"/>
        <v>0</v>
      </c>
      <c r="AL485" s="92">
        <f t="shared" si="81"/>
        <v>0</v>
      </c>
      <c r="AM485" s="92">
        <f t="shared" si="82"/>
        <v>0</v>
      </c>
      <c r="AN485" s="96">
        <f t="shared" si="83"/>
        <v>-256878.86</v>
      </c>
      <c r="AO485" s="94">
        <f t="shared" si="84"/>
        <v>-257503.86</v>
      </c>
    </row>
    <row r="486" spans="29:41" hidden="1" x14ac:dyDescent="0.25">
      <c r="AC486" s="93">
        <v>428</v>
      </c>
      <c r="AD486" s="95">
        <f t="shared" si="73"/>
        <v>625</v>
      </c>
      <c r="AE486" s="92">
        <f t="shared" si="74"/>
        <v>0</v>
      </c>
      <c r="AF486" s="92">
        <f t="shared" si="75"/>
        <v>0</v>
      </c>
      <c r="AG486" s="92">
        <f t="shared" si="76"/>
        <v>0</v>
      </c>
      <c r="AH486" s="92">
        <f t="shared" si="77"/>
        <v>0</v>
      </c>
      <c r="AI486" s="92">
        <f t="shared" si="78"/>
        <v>0</v>
      </c>
      <c r="AJ486" s="92">
        <f t="shared" si="79"/>
        <v>0</v>
      </c>
      <c r="AK486" s="92">
        <f t="shared" si="80"/>
        <v>0</v>
      </c>
      <c r="AL486" s="92">
        <f t="shared" si="81"/>
        <v>0</v>
      </c>
      <c r="AM486" s="92">
        <f t="shared" si="82"/>
        <v>0</v>
      </c>
      <c r="AN486" s="96">
        <f t="shared" si="83"/>
        <v>-257503.86</v>
      </c>
      <c r="AO486" s="94">
        <f t="shared" si="84"/>
        <v>-258128.86</v>
      </c>
    </row>
    <row r="487" spans="29:41" hidden="1" x14ac:dyDescent="0.25">
      <c r="AC487" s="93">
        <v>429</v>
      </c>
      <c r="AD487" s="95">
        <f t="shared" si="73"/>
        <v>625</v>
      </c>
      <c r="AE487" s="92">
        <f t="shared" si="74"/>
        <v>0</v>
      </c>
      <c r="AF487" s="92">
        <f t="shared" si="75"/>
        <v>0</v>
      </c>
      <c r="AG487" s="92">
        <f t="shared" si="76"/>
        <v>0</v>
      </c>
      <c r="AH487" s="92">
        <f t="shared" si="77"/>
        <v>0</v>
      </c>
      <c r="AI487" s="92">
        <f t="shared" si="78"/>
        <v>0</v>
      </c>
      <c r="AJ487" s="92">
        <f t="shared" si="79"/>
        <v>0</v>
      </c>
      <c r="AK487" s="92">
        <f t="shared" si="80"/>
        <v>0</v>
      </c>
      <c r="AL487" s="92">
        <f t="shared" si="81"/>
        <v>0</v>
      </c>
      <c r="AM487" s="92">
        <f t="shared" si="82"/>
        <v>0</v>
      </c>
      <c r="AN487" s="96">
        <f t="shared" si="83"/>
        <v>-258128.86</v>
      </c>
      <c r="AO487" s="94">
        <f t="shared" si="84"/>
        <v>-258753.86</v>
      </c>
    </row>
    <row r="488" spans="29:41" hidden="1" x14ac:dyDescent="0.25">
      <c r="AC488" s="93">
        <v>430</v>
      </c>
      <c r="AD488" s="95">
        <f t="shared" si="73"/>
        <v>625</v>
      </c>
      <c r="AE488" s="92">
        <f t="shared" si="74"/>
        <v>0</v>
      </c>
      <c r="AF488" s="92">
        <f t="shared" si="75"/>
        <v>0</v>
      </c>
      <c r="AG488" s="92">
        <f t="shared" si="76"/>
        <v>0</v>
      </c>
      <c r="AH488" s="92">
        <f t="shared" si="77"/>
        <v>0</v>
      </c>
      <c r="AI488" s="92">
        <f t="shared" si="78"/>
        <v>0</v>
      </c>
      <c r="AJ488" s="92">
        <f t="shared" si="79"/>
        <v>0</v>
      </c>
      <c r="AK488" s="92">
        <f t="shared" si="80"/>
        <v>0</v>
      </c>
      <c r="AL488" s="92">
        <f t="shared" si="81"/>
        <v>0</v>
      </c>
      <c r="AM488" s="92">
        <f t="shared" si="82"/>
        <v>0</v>
      </c>
      <c r="AN488" s="96">
        <f t="shared" si="83"/>
        <v>-258753.86</v>
      </c>
      <c r="AO488" s="94">
        <f t="shared" si="84"/>
        <v>-259378.86</v>
      </c>
    </row>
    <row r="489" spans="29:41" hidden="1" x14ac:dyDescent="0.25">
      <c r="AC489" s="93">
        <v>431</v>
      </c>
      <c r="AD489" s="95">
        <f t="shared" si="73"/>
        <v>625</v>
      </c>
      <c r="AE489" s="92">
        <f t="shared" si="74"/>
        <v>0</v>
      </c>
      <c r="AF489" s="92">
        <f t="shared" si="75"/>
        <v>0</v>
      </c>
      <c r="AG489" s="92">
        <f t="shared" si="76"/>
        <v>0</v>
      </c>
      <c r="AH489" s="92">
        <f t="shared" si="77"/>
        <v>0</v>
      </c>
      <c r="AI489" s="92">
        <f t="shared" si="78"/>
        <v>0</v>
      </c>
      <c r="AJ489" s="92">
        <f t="shared" si="79"/>
        <v>0</v>
      </c>
      <c r="AK489" s="92">
        <f t="shared" si="80"/>
        <v>0</v>
      </c>
      <c r="AL489" s="92">
        <f t="shared" si="81"/>
        <v>0</v>
      </c>
      <c r="AM489" s="92">
        <f t="shared" si="82"/>
        <v>0</v>
      </c>
      <c r="AN489" s="96">
        <f t="shared" si="83"/>
        <v>-259378.86</v>
      </c>
      <c r="AO489" s="94">
        <f t="shared" si="84"/>
        <v>-260003.86</v>
      </c>
    </row>
    <row r="490" spans="29:41" hidden="1" x14ac:dyDescent="0.25">
      <c r="AC490" s="93">
        <v>432</v>
      </c>
      <c r="AD490" s="95">
        <f t="shared" si="73"/>
        <v>625</v>
      </c>
      <c r="AE490" s="92">
        <f t="shared" si="74"/>
        <v>0</v>
      </c>
      <c r="AF490" s="92">
        <f t="shared" si="75"/>
        <v>0</v>
      </c>
      <c r="AG490" s="92">
        <f t="shared" si="76"/>
        <v>0</v>
      </c>
      <c r="AH490" s="92">
        <f t="shared" si="77"/>
        <v>0</v>
      </c>
      <c r="AI490" s="92">
        <f t="shared" si="78"/>
        <v>0</v>
      </c>
      <c r="AJ490" s="92">
        <f t="shared" si="79"/>
        <v>0</v>
      </c>
      <c r="AK490" s="92">
        <f t="shared" si="80"/>
        <v>0</v>
      </c>
      <c r="AL490" s="92">
        <f t="shared" si="81"/>
        <v>0</v>
      </c>
      <c r="AM490" s="92">
        <f t="shared" si="82"/>
        <v>0</v>
      </c>
      <c r="AN490" s="96">
        <f t="shared" si="83"/>
        <v>-260003.86</v>
      </c>
      <c r="AO490" s="94">
        <f t="shared" si="84"/>
        <v>-260628.86</v>
      </c>
    </row>
    <row r="491" spans="29:41" hidden="1" x14ac:dyDescent="0.25">
      <c r="AC491" s="93">
        <v>433</v>
      </c>
      <c r="AD491" s="95">
        <f t="shared" si="73"/>
        <v>625</v>
      </c>
      <c r="AE491" s="92">
        <f t="shared" si="74"/>
        <v>0</v>
      </c>
      <c r="AF491" s="92">
        <f t="shared" si="75"/>
        <v>0</v>
      </c>
      <c r="AG491" s="92">
        <f t="shared" si="76"/>
        <v>0</v>
      </c>
      <c r="AH491" s="92">
        <f t="shared" si="77"/>
        <v>0</v>
      </c>
      <c r="AI491" s="92">
        <f t="shared" si="78"/>
        <v>0</v>
      </c>
      <c r="AJ491" s="92">
        <f t="shared" si="79"/>
        <v>0</v>
      </c>
      <c r="AK491" s="92">
        <f t="shared" si="80"/>
        <v>0</v>
      </c>
      <c r="AL491" s="92">
        <f t="shared" si="81"/>
        <v>0</v>
      </c>
      <c r="AM491" s="92">
        <f t="shared" si="82"/>
        <v>0</v>
      </c>
      <c r="AN491" s="96">
        <f t="shared" si="83"/>
        <v>-260628.86</v>
      </c>
      <c r="AO491" s="94">
        <f t="shared" si="84"/>
        <v>-261253.86</v>
      </c>
    </row>
    <row r="492" spans="29:41" hidden="1" x14ac:dyDescent="0.25">
      <c r="AC492" s="93">
        <v>434</v>
      </c>
      <c r="AD492" s="95">
        <f t="shared" si="73"/>
        <v>625</v>
      </c>
      <c r="AE492" s="92">
        <f t="shared" si="74"/>
        <v>0</v>
      </c>
      <c r="AF492" s="92">
        <f t="shared" si="75"/>
        <v>0</v>
      </c>
      <c r="AG492" s="92">
        <f t="shared" si="76"/>
        <v>0</v>
      </c>
      <c r="AH492" s="92">
        <f t="shared" si="77"/>
        <v>0</v>
      </c>
      <c r="AI492" s="92">
        <f t="shared" si="78"/>
        <v>0</v>
      </c>
      <c r="AJ492" s="92">
        <f t="shared" si="79"/>
        <v>0</v>
      </c>
      <c r="AK492" s="92">
        <f t="shared" si="80"/>
        <v>0</v>
      </c>
      <c r="AL492" s="92">
        <f t="shared" si="81"/>
        <v>0</v>
      </c>
      <c r="AM492" s="92">
        <f t="shared" si="82"/>
        <v>0</v>
      </c>
      <c r="AN492" s="96">
        <f t="shared" si="83"/>
        <v>-261253.86</v>
      </c>
      <c r="AO492" s="94">
        <f t="shared" si="84"/>
        <v>-261878.86</v>
      </c>
    </row>
    <row r="493" spans="29:41" hidden="1" x14ac:dyDescent="0.25">
      <c r="AC493" s="93">
        <v>435</v>
      </c>
      <c r="AD493" s="95">
        <f t="shared" si="73"/>
        <v>625</v>
      </c>
      <c r="AE493" s="92">
        <f t="shared" si="74"/>
        <v>0</v>
      </c>
      <c r="AF493" s="92">
        <f t="shared" si="75"/>
        <v>0</v>
      </c>
      <c r="AG493" s="92">
        <f t="shared" si="76"/>
        <v>0</v>
      </c>
      <c r="AH493" s="92">
        <f t="shared" si="77"/>
        <v>0</v>
      </c>
      <c r="AI493" s="92">
        <f t="shared" si="78"/>
        <v>0</v>
      </c>
      <c r="AJ493" s="92">
        <f t="shared" si="79"/>
        <v>0</v>
      </c>
      <c r="AK493" s="92">
        <f t="shared" si="80"/>
        <v>0</v>
      </c>
      <c r="AL493" s="92">
        <f t="shared" si="81"/>
        <v>0</v>
      </c>
      <c r="AM493" s="92">
        <f t="shared" si="82"/>
        <v>0</v>
      </c>
      <c r="AN493" s="96">
        <f t="shared" si="83"/>
        <v>-261878.86</v>
      </c>
      <c r="AO493" s="94">
        <f t="shared" si="84"/>
        <v>-262503.86</v>
      </c>
    </row>
    <row r="494" spans="29:41" hidden="1" x14ac:dyDescent="0.25">
      <c r="AC494" s="93">
        <v>436</v>
      </c>
      <c r="AD494" s="95">
        <f t="shared" si="73"/>
        <v>625</v>
      </c>
      <c r="AE494" s="92">
        <f t="shared" si="74"/>
        <v>0</v>
      </c>
      <c r="AF494" s="92">
        <f t="shared" si="75"/>
        <v>0</v>
      </c>
      <c r="AG494" s="92">
        <f t="shared" si="76"/>
        <v>0</v>
      </c>
      <c r="AH494" s="92">
        <f t="shared" si="77"/>
        <v>0</v>
      </c>
      <c r="AI494" s="92">
        <f t="shared" si="78"/>
        <v>0</v>
      </c>
      <c r="AJ494" s="92">
        <f t="shared" si="79"/>
        <v>0</v>
      </c>
      <c r="AK494" s="92">
        <f t="shared" si="80"/>
        <v>0</v>
      </c>
      <c r="AL494" s="92">
        <f t="shared" si="81"/>
        <v>0</v>
      </c>
      <c r="AM494" s="92">
        <f t="shared" si="82"/>
        <v>0</v>
      </c>
      <c r="AN494" s="96">
        <f t="shared" si="83"/>
        <v>-262503.86</v>
      </c>
      <c r="AO494" s="94">
        <f t="shared" si="84"/>
        <v>-263128.86</v>
      </c>
    </row>
    <row r="495" spans="29:41" hidden="1" x14ac:dyDescent="0.25">
      <c r="AC495" s="93">
        <v>437</v>
      </c>
      <c r="AD495" s="95">
        <f t="shared" si="73"/>
        <v>625</v>
      </c>
      <c r="AE495" s="92">
        <f t="shared" si="74"/>
        <v>0</v>
      </c>
      <c r="AF495" s="92">
        <f t="shared" si="75"/>
        <v>0</v>
      </c>
      <c r="AG495" s="92">
        <f t="shared" si="76"/>
        <v>0</v>
      </c>
      <c r="AH495" s="92">
        <f t="shared" si="77"/>
        <v>0</v>
      </c>
      <c r="AI495" s="92">
        <f t="shared" si="78"/>
        <v>0</v>
      </c>
      <c r="AJ495" s="92">
        <f t="shared" si="79"/>
        <v>0</v>
      </c>
      <c r="AK495" s="92">
        <f t="shared" si="80"/>
        <v>0</v>
      </c>
      <c r="AL495" s="92">
        <f t="shared" si="81"/>
        <v>0</v>
      </c>
      <c r="AM495" s="92">
        <f t="shared" si="82"/>
        <v>0</v>
      </c>
      <c r="AN495" s="96">
        <f t="shared" si="83"/>
        <v>-263128.86</v>
      </c>
      <c r="AO495" s="94">
        <f t="shared" si="84"/>
        <v>-263753.86</v>
      </c>
    </row>
    <row r="496" spans="29:41" hidden="1" x14ac:dyDescent="0.25">
      <c r="AC496" s="93">
        <v>438</v>
      </c>
      <c r="AD496" s="95">
        <f t="shared" si="73"/>
        <v>625</v>
      </c>
      <c r="AE496" s="92">
        <f t="shared" si="74"/>
        <v>0</v>
      </c>
      <c r="AF496" s="92">
        <f t="shared" si="75"/>
        <v>0</v>
      </c>
      <c r="AG496" s="92">
        <f t="shared" si="76"/>
        <v>0</v>
      </c>
      <c r="AH496" s="92">
        <f t="shared" si="77"/>
        <v>0</v>
      </c>
      <c r="AI496" s="92">
        <f t="shared" si="78"/>
        <v>0</v>
      </c>
      <c r="AJ496" s="92">
        <f t="shared" si="79"/>
        <v>0</v>
      </c>
      <c r="AK496" s="92">
        <f t="shared" si="80"/>
        <v>0</v>
      </c>
      <c r="AL496" s="92">
        <f t="shared" si="81"/>
        <v>0</v>
      </c>
      <c r="AM496" s="92">
        <f t="shared" si="82"/>
        <v>0</v>
      </c>
      <c r="AN496" s="96">
        <f t="shared" si="83"/>
        <v>-263753.86</v>
      </c>
      <c r="AO496" s="94">
        <f t="shared" si="84"/>
        <v>-264378.86</v>
      </c>
    </row>
    <row r="497" spans="29:41" hidden="1" x14ac:dyDescent="0.25">
      <c r="AC497" s="93">
        <v>439</v>
      </c>
      <c r="AD497" s="95">
        <f t="shared" si="73"/>
        <v>625</v>
      </c>
      <c r="AE497" s="92">
        <f t="shared" si="74"/>
        <v>0</v>
      </c>
      <c r="AF497" s="92">
        <f t="shared" si="75"/>
        <v>0</v>
      </c>
      <c r="AG497" s="92">
        <f t="shared" si="76"/>
        <v>0</v>
      </c>
      <c r="AH497" s="92">
        <f t="shared" si="77"/>
        <v>0</v>
      </c>
      <c r="AI497" s="92">
        <f t="shared" si="78"/>
        <v>0</v>
      </c>
      <c r="AJ497" s="92">
        <f t="shared" si="79"/>
        <v>0</v>
      </c>
      <c r="AK497" s="92">
        <f t="shared" si="80"/>
        <v>0</v>
      </c>
      <c r="AL497" s="92">
        <f t="shared" si="81"/>
        <v>0</v>
      </c>
      <c r="AM497" s="92">
        <f t="shared" si="82"/>
        <v>0</v>
      </c>
      <c r="AN497" s="96">
        <f t="shared" si="83"/>
        <v>-264378.86</v>
      </c>
      <c r="AO497" s="94">
        <f t="shared" si="84"/>
        <v>-265003.86</v>
      </c>
    </row>
    <row r="498" spans="29:41" hidden="1" x14ac:dyDescent="0.25">
      <c r="AC498" s="93">
        <v>440</v>
      </c>
      <c r="AD498" s="95">
        <f t="shared" si="73"/>
        <v>625</v>
      </c>
      <c r="AE498" s="92">
        <f t="shared" si="74"/>
        <v>0</v>
      </c>
      <c r="AF498" s="92">
        <f t="shared" si="75"/>
        <v>0</v>
      </c>
      <c r="AG498" s="92">
        <f t="shared" si="76"/>
        <v>0</v>
      </c>
      <c r="AH498" s="92">
        <f t="shared" si="77"/>
        <v>0</v>
      </c>
      <c r="AI498" s="92">
        <f t="shared" si="78"/>
        <v>0</v>
      </c>
      <c r="AJ498" s="92">
        <f t="shared" si="79"/>
        <v>0</v>
      </c>
      <c r="AK498" s="92">
        <f t="shared" si="80"/>
        <v>0</v>
      </c>
      <c r="AL498" s="92">
        <f t="shared" si="81"/>
        <v>0</v>
      </c>
      <c r="AM498" s="92">
        <f t="shared" si="82"/>
        <v>0</v>
      </c>
      <c r="AN498" s="96">
        <f t="shared" si="83"/>
        <v>-265003.86</v>
      </c>
      <c r="AO498" s="94">
        <f t="shared" si="84"/>
        <v>-265628.86</v>
      </c>
    </row>
    <row r="499" spans="29:41" hidden="1" x14ac:dyDescent="0.25">
      <c r="AC499" s="93">
        <v>441</v>
      </c>
      <c r="AD499" s="95">
        <f t="shared" si="73"/>
        <v>625</v>
      </c>
      <c r="AE499" s="92">
        <f t="shared" si="74"/>
        <v>0</v>
      </c>
      <c r="AF499" s="92">
        <f t="shared" si="75"/>
        <v>0</v>
      </c>
      <c r="AG499" s="92">
        <f t="shared" si="76"/>
        <v>0</v>
      </c>
      <c r="AH499" s="92">
        <f t="shared" si="77"/>
        <v>0</v>
      </c>
      <c r="AI499" s="92">
        <f t="shared" si="78"/>
        <v>0</v>
      </c>
      <c r="AJ499" s="92">
        <f t="shared" si="79"/>
        <v>0</v>
      </c>
      <c r="AK499" s="92">
        <f t="shared" si="80"/>
        <v>0</v>
      </c>
      <c r="AL499" s="92">
        <f t="shared" si="81"/>
        <v>0</v>
      </c>
      <c r="AM499" s="92">
        <f t="shared" si="82"/>
        <v>0</v>
      </c>
      <c r="AN499" s="96">
        <f t="shared" si="83"/>
        <v>-265628.86</v>
      </c>
      <c r="AO499" s="94">
        <f t="shared" si="84"/>
        <v>-266253.86</v>
      </c>
    </row>
    <row r="500" spans="29:41" hidden="1" x14ac:dyDescent="0.25">
      <c r="AC500" s="93">
        <v>442</v>
      </c>
      <c r="AD500" s="95">
        <f t="shared" si="73"/>
        <v>625</v>
      </c>
      <c r="AE500" s="92">
        <f t="shared" si="74"/>
        <v>0</v>
      </c>
      <c r="AF500" s="92">
        <f t="shared" si="75"/>
        <v>0</v>
      </c>
      <c r="AG500" s="92">
        <f t="shared" si="76"/>
        <v>0</v>
      </c>
      <c r="AH500" s="92">
        <f t="shared" si="77"/>
        <v>0</v>
      </c>
      <c r="AI500" s="92">
        <f t="shared" si="78"/>
        <v>0</v>
      </c>
      <c r="AJ500" s="92">
        <f t="shared" si="79"/>
        <v>0</v>
      </c>
      <c r="AK500" s="92">
        <f t="shared" si="80"/>
        <v>0</v>
      </c>
      <c r="AL500" s="92">
        <f t="shared" si="81"/>
        <v>0</v>
      </c>
      <c r="AM500" s="92">
        <f t="shared" si="82"/>
        <v>0</v>
      </c>
      <c r="AN500" s="96">
        <f t="shared" si="83"/>
        <v>-266253.86</v>
      </c>
      <c r="AO500" s="94">
        <f t="shared" si="84"/>
        <v>-266878.86</v>
      </c>
    </row>
    <row r="501" spans="29:41" hidden="1" x14ac:dyDescent="0.25">
      <c r="AC501" s="93">
        <v>443</v>
      </c>
      <c r="AD501" s="95">
        <f t="shared" si="73"/>
        <v>625</v>
      </c>
      <c r="AE501" s="92">
        <f t="shared" si="74"/>
        <v>0</v>
      </c>
      <c r="AF501" s="92">
        <f t="shared" si="75"/>
        <v>0</v>
      </c>
      <c r="AG501" s="92">
        <f t="shared" si="76"/>
        <v>0</v>
      </c>
      <c r="AH501" s="92">
        <f t="shared" si="77"/>
        <v>0</v>
      </c>
      <c r="AI501" s="92">
        <f t="shared" si="78"/>
        <v>0</v>
      </c>
      <c r="AJ501" s="92">
        <f t="shared" si="79"/>
        <v>0</v>
      </c>
      <c r="AK501" s="92">
        <f t="shared" si="80"/>
        <v>0</v>
      </c>
      <c r="AL501" s="92">
        <f t="shared" si="81"/>
        <v>0</v>
      </c>
      <c r="AM501" s="92">
        <f t="shared" si="82"/>
        <v>0</v>
      </c>
      <c r="AN501" s="96">
        <f t="shared" si="83"/>
        <v>-266878.86</v>
      </c>
      <c r="AO501" s="94">
        <f t="shared" si="84"/>
        <v>-267503.86</v>
      </c>
    </row>
    <row r="502" spans="29:41" hidden="1" x14ac:dyDescent="0.25">
      <c r="AC502" s="93">
        <v>444</v>
      </c>
      <c r="AD502" s="95">
        <f t="shared" si="73"/>
        <v>625</v>
      </c>
      <c r="AE502" s="92">
        <f t="shared" si="74"/>
        <v>0</v>
      </c>
      <c r="AF502" s="92">
        <f t="shared" si="75"/>
        <v>0</v>
      </c>
      <c r="AG502" s="92">
        <f t="shared" si="76"/>
        <v>0</v>
      </c>
      <c r="AH502" s="92">
        <f t="shared" si="77"/>
        <v>0</v>
      </c>
      <c r="AI502" s="92">
        <f t="shared" si="78"/>
        <v>0</v>
      </c>
      <c r="AJ502" s="92">
        <f t="shared" si="79"/>
        <v>0</v>
      </c>
      <c r="AK502" s="92">
        <f t="shared" si="80"/>
        <v>0</v>
      </c>
      <c r="AL502" s="92">
        <f t="shared" si="81"/>
        <v>0</v>
      </c>
      <c r="AM502" s="92">
        <f t="shared" si="82"/>
        <v>0</v>
      </c>
      <c r="AN502" s="96">
        <f t="shared" si="83"/>
        <v>-267503.86</v>
      </c>
      <c r="AO502" s="94">
        <f t="shared" si="84"/>
        <v>-268128.86</v>
      </c>
    </row>
    <row r="503" spans="29:41" hidden="1" x14ac:dyDescent="0.25">
      <c r="AC503" s="93">
        <v>445</v>
      </c>
      <c r="AD503" s="95">
        <f t="shared" si="73"/>
        <v>625</v>
      </c>
      <c r="AE503" s="92">
        <f t="shared" si="74"/>
        <v>0</v>
      </c>
      <c r="AF503" s="92">
        <f t="shared" si="75"/>
        <v>0</v>
      </c>
      <c r="AG503" s="92">
        <f t="shared" si="76"/>
        <v>0</v>
      </c>
      <c r="AH503" s="92">
        <f t="shared" si="77"/>
        <v>0</v>
      </c>
      <c r="AI503" s="92">
        <f t="shared" si="78"/>
        <v>0</v>
      </c>
      <c r="AJ503" s="92">
        <f t="shared" si="79"/>
        <v>0</v>
      </c>
      <c r="AK503" s="92">
        <f t="shared" si="80"/>
        <v>0</v>
      </c>
      <c r="AL503" s="92">
        <f t="shared" si="81"/>
        <v>0</v>
      </c>
      <c r="AM503" s="92">
        <f t="shared" si="82"/>
        <v>0</v>
      </c>
      <c r="AN503" s="96">
        <f t="shared" si="83"/>
        <v>-268128.86</v>
      </c>
      <c r="AO503" s="94">
        <f t="shared" si="84"/>
        <v>-268753.86</v>
      </c>
    </row>
    <row r="504" spans="29:41" hidden="1" x14ac:dyDescent="0.25">
      <c r="AC504" s="93">
        <v>446</v>
      </c>
      <c r="AD504" s="95">
        <f t="shared" si="73"/>
        <v>625</v>
      </c>
      <c r="AE504" s="92">
        <f t="shared" si="74"/>
        <v>0</v>
      </c>
      <c r="AF504" s="92">
        <f t="shared" si="75"/>
        <v>0</v>
      </c>
      <c r="AG504" s="92">
        <f t="shared" si="76"/>
        <v>0</v>
      </c>
      <c r="AH504" s="92">
        <f t="shared" si="77"/>
        <v>0</v>
      </c>
      <c r="AI504" s="92">
        <f t="shared" si="78"/>
        <v>0</v>
      </c>
      <c r="AJ504" s="92">
        <f t="shared" si="79"/>
        <v>0</v>
      </c>
      <c r="AK504" s="92">
        <f t="shared" si="80"/>
        <v>0</v>
      </c>
      <c r="AL504" s="92">
        <f t="shared" si="81"/>
        <v>0</v>
      </c>
      <c r="AM504" s="92">
        <f t="shared" si="82"/>
        <v>0</v>
      </c>
      <c r="AN504" s="96">
        <f t="shared" si="83"/>
        <v>-268753.86</v>
      </c>
      <c r="AO504" s="94">
        <f t="shared" si="84"/>
        <v>-269378.86</v>
      </c>
    </row>
    <row r="505" spans="29:41" hidden="1" x14ac:dyDescent="0.25">
      <c r="AC505" s="93">
        <v>447</v>
      </c>
      <c r="AD505" s="95">
        <f t="shared" si="73"/>
        <v>625</v>
      </c>
      <c r="AE505" s="92">
        <f t="shared" si="74"/>
        <v>0</v>
      </c>
      <c r="AF505" s="92">
        <f t="shared" si="75"/>
        <v>0</v>
      </c>
      <c r="AG505" s="92">
        <f t="shared" si="76"/>
        <v>0</v>
      </c>
      <c r="AH505" s="92">
        <f t="shared" si="77"/>
        <v>0</v>
      </c>
      <c r="AI505" s="92">
        <f t="shared" si="78"/>
        <v>0</v>
      </c>
      <c r="AJ505" s="92">
        <f t="shared" si="79"/>
        <v>0</v>
      </c>
      <c r="AK505" s="92">
        <f t="shared" si="80"/>
        <v>0</v>
      </c>
      <c r="AL505" s="92">
        <f t="shared" si="81"/>
        <v>0</v>
      </c>
      <c r="AM505" s="92">
        <f t="shared" si="82"/>
        <v>0</v>
      </c>
      <c r="AN505" s="96">
        <f t="shared" si="83"/>
        <v>-269378.86</v>
      </c>
      <c r="AO505" s="94">
        <f t="shared" si="84"/>
        <v>-270003.86</v>
      </c>
    </row>
    <row r="506" spans="29:41" hidden="1" x14ac:dyDescent="0.25">
      <c r="AC506" s="93">
        <v>448</v>
      </c>
      <c r="AD506" s="95">
        <f t="shared" si="73"/>
        <v>625</v>
      </c>
      <c r="AE506" s="92">
        <f t="shared" si="74"/>
        <v>0</v>
      </c>
      <c r="AF506" s="92">
        <f t="shared" si="75"/>
        <v>0</v>
      </c>
      <c r="AG506" s="92">
        <f t="shared" si="76"/>
        <v>0</v>
      </c>
      <c r="AH506" s="92">
        <f t="shared" si="77"/>
        <v>0</v>
      </c>
      <c r="AI506" s="92">
        <f t="shared" si="78"/>
        <v>0</v>
      </c>
      <c r="AJ506" s="92">
        <f t="shared" si="79"/>
        <v>0</v>
      </c>
      <c r="AK506" s="92">
        <f t="shared" si="80"/>
        <v>0</v>
      </c>
      <c r="AL506" s="92">
        <f t="shared" si="81"/>
        <v>0</v>
      </c>
      <c r="AM506" s="92">
        <f t="shared" si="82"/>
        <v>0</v>
      </c>
      <c r="AN506" s="96">
        <f t="shared" si="83"/>
        <v>-270003.86</v>
      </c>
      <c r="AO506" s="94">
        <f t="shared" si="84"/>
        <v>-270628.86</v>
      </c>
    </row>
    <row r="507" spans="29:41" hidden="1" x14ac:dyDescent="0.25">
      <c r="AC507" s="93">
        <v>449</v>
      </c>
      <c r="AD507" s="95">
        <f t="shared" si="73"/>
        <v>625</v>
      </c>
      <c r="AE507" s="92">
        <f t="shared" si="74"/>
        <v>0</v>
      </c>
      <c r="AF507" s="92">
        <f t="shared" si="75"/>
        <v>0</v>
      </c>
      <c r="AG507" s="92">
        <f t="shared" si="76"/>
        <v>0</v>
      </c>
      <c r="AH507" s="92">
        <f t="shared" si="77"/>
        <v>0</v>
      </c>
      <c r="AI507" s="92">
        <f t="shared" si="78"/>
        <v>0</v>
      </c>
      <c r="AJ507" s="92">
        <f t="shared" si="79"/>
        <v>0</v>
      </c>
      <c r="AK507" s="92">
        <f t="shared" si="80"/>
        <v>0</v>
      </c>
      <c r="AL507" s="92">
        <f t="shared" si="81"/>
        <v>0</v>
      </c>
      <c r="AM507" s="92">
        <f t="shared" si="82"/>
        <v>0</v>
      </c>
      <c r="AN507" s="96">
        <f t="shared" si="83"/>
        <v>-270628.86</v>
      </c>
      <c r="AO507" s="94">
        <f t="shared" si="84"/>
        <v>-271253.86</v>
      </c>
    </row>
    <row r="508" spans="29:41" hidden="1" x14ac:dyDescent="0.25">
      <c r="AC508" s="93">
        <v>450</v>
      </c>
      <c r="AD508" s="95">
        <f t="shared" ref="AD508:AD558" si="85">$F$13/4</f>
        <v>625</v>
      </c>
      <c r="AE508" s="92">
        <f t="shared" ref="AE508:AE558" si="86">IF($E$19&gt;=$AC508,$F$19,0)</f>
        <v>0</v>
      </c>
      <c r="AF508" s="92">
        <f t="shared" ref="AF508:AF558" si="87">IF($E$20&gt;=$AC508,$F$20,0)</f>
        <v>0</v>
      </c>
      <c r="AG508" s="92">
        <f t="shared" ref="AG508:AG558" si="88">IF($E$21&gt;=$AC508,$F$21,0)</f>
        <v>0</v>
      </c>
      <c r="AH508" s="92">
        <f t="shared" ref="AH508:AH558" si="89">IF($E$22&gt;=$AC508,$F$22,0)</f>
        <v>0</v>
      </c>
      <c r="AI508" s="92">
        <f t="shared" ref="AI508:AI558" si="90">IF($E$23&gt;=$AC508,$F$23,0)</f>
        <v>0</v>
      </c>
      <c r="AJ508" s="92">
        <f t="shared" ref="AJ508:AJ558" si="91">IF($E$24&gt;=$AC508,$F$24,0)</f>
        <v>0</v>
      </c>
      <c r="AK508" s="92">
        <f t="shared" ref="AK508:AK558" si="92">IF($E$31&gt;=$AC508,$F$31,0)</f>
        <v>0</v>
      </c>
      <c r="AL508" s="92">
        <f t="shared" ref="AL508:AL558" si="93">IF($E$32&gt;=$AC508,$F$32,0)</f>
        <v>0</v>
      </c>
      <c r="AM508" s="92">
        <f t="shared" ref="AM508:AM558" si="94">IF(AC508&gt;$D$33+$E$33,0,IF(AC508&lt;$D$33,0,$F$33))/4</f>
        <v>0</v>
      </c>
      <c r="AN508" s="96">
        <f t="shared" si="83"/>
        <v>-271253.86</v>
      </c>
      <c r="AO508" s="94">
        <f t="shared" si="84"/>
        <v>-271878.86</v>
      </c>
    </row>
    <row r="509" spans="29:41" hidden="1" x14ac:dyDescent="0.25">
      <c r="AC509" s="93">
        <v>451</v>
      </c>
      <c r="AD509" s="95">
        <f t="shared" si="85"/>
        <v>625</v>
      </c>
      <c r="AE509" s="92">
        <f t="shared" si="86"/>
        <v>0</v>
      </c>
      <c r="AF509" s="92">
        <f t="shared" si="87"/>
        <v>0</v>
      </c>
      <c r="AG509" s="92">
        <f t="shared" si="88"/>
        <v>0</v>
      </c>
      <c r="AH509" s="92">
        <f t="shared" si="89"/>
        <v>0</v>
      </c>
      <c r="AI509" s="92">
        <f t="shared" si="90"/>
        <v>0</v>
      </c>
      <c r="AJ509" s="92">
        <f t="shared" si="91"/>
        <v>0</v>
      </c>
      <c r="AK509" s="92">
        <f t="shared" si="92"/>
        <v>0</v>
      </c>
      <c r="AL509" s="92">
        <f t="shared" si="93"/>
        <v>0</v>
      </c>
      <c r="AM509" s="92">
        <f t="shared" si="94"/>
        <v>0</v>
      </c>
      <c r="AN509" s="96">
        <f t="shared" ref="AN509:AN558" si="95">AO508</f>
        <v>-271878.86</v>
      </c>
      <c r="AO509" s="94">
        <f t="shared" ref="AO509:AO558" si="96">AN509+SUM(AE509:AM509)-AD509</f>
        <v>-272503.86</v>
      </c>
    </row>
    <row r="510" spans="29:41" hidden="1" x14ac:dyDescent="0.25">
      <c r="AC510" s="93">
        <v>452</v>
      </c>
      <c r="AD510" s="95">
        <f t="shared" si="85"/>
        <v>625</v>
      </c>
      <c r="AE510" s="92">
        <f t="shared" si="86"/>
        <v>0</v>
      </c>
      <c r="AF510" s="92">
        <f t="shared" si="87"/>
        <v>0</v>
      </c>
      <c r="AG510" s="92">
        <f t="shared" si="88"/>
        <v>0</v>
      </c>
      <c r="AH510" s="92">
        <f t="shared" si="89"/>
        <v>0</v>
      </c>
      <c r="AI510" s="92">
        <f t="shared" si="90"/>
        <v>0</v>
      </c>
      <c r="AJ510" s="92">
        <f t="shared" si="91"/>
        <v>0</v>
      </c>
      <c r="AK510" s="92">
        <f t="shared" si="92"/>
        <v>0</v>
      </c>
      <c r="AL510" s="92">
        <f t="shared" si="93"/>
        <v>0</v>
      </c>
      <c r="AM510" s="92">
        <f t="shared" si="94"/>
        <v>0</v>
      </c>
      <c r="AN510" s="96">
        <f t="shared" si="95"/>
        <v>-272503.86</v>
      </c>
      <c r="AO510" s="94">
        <f t="shared" si="96"/>
        <v>-273128.86</v>
      </c>
    </row>
    <row r="511" spans="29:41" hidden="1" x14ac:dyDescent="0.25">
      <c r="AC511" s="93">
        <v>453</v>
      </c>
      <c r="AD511" s="95">
        <f t="shared" si="85"/>
        <v>625</v>
      </c>
      <c r="AE511" s="92">
        <f t="shared" si="86"/>
        <v>0</v>
      </c>
      <c r="AF511" s="92">
        <f t="shared" si="87"/>
        <v>0</v>
      </c>
      <c r="AG511" s="92">
        <f t="shared" si="88"/>
        <v>0</v>
      </c>
      <c r="AH511" s="92">
        <f t="shared" si="89"/>
        <v>0</v>
      </c>
      <c r="AI511" s="92">
        <f t="shared" si="90"/>
        <v>0</v>
      </c>
      <c r="AJ511" s="92">
        <f t="shared" si="91"/>
        <v>0</v>
      </c>
      <c r="AK511" s="92">
        <f t="shared" si="92"/>
        <v>0</v>
      </c>
      <c r="AL511" s="92">
        <f t="shared" si="93"/>
        <v>0</v>
      </c>
      <c r="AM511" s="92">
        <f t="shared" si="94"/>
        <v>0</v>
      </c>
      <c r="AN511" s="96">
        <f t="shared" si="95"/>
        <v>-273128.86</v>
      </c>
      <c r="AO511" s="94">
        <f t="shared" si="96"/>
        <v>-273753.86</v>
      </c>
    </row>
    <row r="512" spans="29:41" hidden="1" x14ac:dyDescent="0.25">
      <c r="AC512" s="93">
        <v>454</v>
      </c>
      <c r="AD512" s="95">
        <f t="shared" si="85"/>
        <v>625</v>
      </c>
      <c r="AE512" s="92">
        <f t="shared" si="86"/>
        <v>0</v>
      </c>
      <c r="AF512" s="92">
        <f t="shared" si="87"/>
        <v>0</v>
      </c>
      <c r="AG512" s="92">
        <f t="shared" si="88"/>
        <v>0</v>
      </c>
      <c r="AH512" s="92">
        <f t="shared" si="89"/>
        <v>0</v>
      </c>
      <c r="AI512" s="92">
        <f t="shared" si="90"/>
        <v>0</v>
      </c>
      <c r="AJ512" s="92">
        <f t="shared" si="91"/>
        <v>0</v>
      </c>
      <c r="AK512" s="92">
        <f t="shared" si="92"/>
        <v>0</v>
      </c>
      <c r="AL512" s="92">
        <f t="shared" si="93"/>
        <v>0</v>
      </c>
      <c r="AM512" s="92">
        <f t="shared" si="94"/>
        <v>0</v>
      </c>
      <c r="AN512" s="96">
        <f t="shared" si="95"/>
        <v>-273753.86</v>
      </c>
      <c r="AO512" s="94">
        <f t="shared" si="96"/>
        <v>-274378.86</v>
      </c>
    </row>
    <row r="513" spans="29:41" hidden="1" x14ac:dyDescent="0.25">
      <c r="AC513" s="93">
        <v>455</v>
      </c>
      <c r="AD513" s="95">
        <f t="shared" si="85"/>
        <v>625</v>
      </c>
      <c r="AE513" s="92">
        <f t="shared" si="86"/>
        <v>0</v>
      </c>
      <c r="AF513" s="92">
        <f t="shared" si="87"/>
        <v>0</v>
      </c>
      <c r="AG513" s="92">
        <f t="shared" si="88"/>
        <v>0</v>
      </c>
      <c r="AH513" s="92">
        <f t="shared" si="89"/>
        <v>0</v>
      </c>
      <c r="AI513" s="92">
        <f t="shared" si="90"/>
        <v>0</v>
      </c>
      <c r="AJ513" s="92">
        <f t="shared" si="91"/>
        <v>0</v>
      </c>
      <c r="AK513" s="92">
        <f t="shared" si="92"/>
        <v>0</v>
      </c>
      <c r="AL513" s="92">
        <f t="shared" si="93"/>
        <v>0</v>
      </c>
      <c r="AM513" s="92">
        <f t="shared" si="94"/>
        <v>0</v>
      </c>
      <c r="AN513" s="96">
        <f t="shared" si="95"/>
        <v>-274378.86</v>
      </c>
      <c r="AO513" s="94">
        <f t="shared" si="96"/>
        <v>-275003.86</v>
      </c>
    </row>
    <row r="514" spans="29:41" hidden="1" x14ac:dyDescent="0.25">
      <c r="AC514" s="93">
        <v>456</v>
      </c>
      <c r="AD514" s="95">
        <f t="shared" si="85"/>
        <v>625</v>
      </c>
      <c r="AE514" s="92">
        <f t="shared" si="86"/>
        <v>0</v>
      </c>
      <c r="AF514" s="92">
        <f t="shared" si="87"/>
        <v>0</v>
      </c>
      <c r="AG514" s="92">
        <f t="shared" si="88"/>
        <v>0</v>
      </c>
      <c r="AH514" s="92">
        <f t="shared" si="89"/>
        <v>0</v>
      </c>
      <c r="AI514" s="92">
        <f t="shared" si="90"/>
        <v>0</v>
      </c>
      <c r="AJ514" s="92">
        <f t="shared" si="91"/>
        <v>0</v>
      </c>
      <c r="AK514" s="92">
        <f t="shared" si="92"/>
        <v>0</v>
      </c>
      <c r="AL514" s="92">
        <f t="shared" si="93"/>
        <v>0</v>
      </c>
      <c r="AM514" s="92">
        <f t="shared" si="94"/>
        <v>0</v>
      </c>
      <c r="AN514" s="96">
        <f t="shared" si="95"/>
        <v>-275003.86</v>
      </c>
      <c r="AO514" s="94">
        <f t="shared" si="96"/>
        <v>-275628.86</v>
      </c>
    </row>
    <row r="515" spans="29:41" hidden="1" x14ac:dyDescent="0.25">
      <c r="AC515" s="93">
        <v>457</v>
      </c>
      <c r="AD515" s="95">
        <f t="shared" si="85"/>
        <v>625</v>
      </c>
      <c r="AE515" s="92">
        <f t="shared" si="86"/>
        <v>0</v>
      </c>
      <c r="AF515" s="92">
        <f t="shared" si="87"/>
        <v>0</v>
      </c>
      <c r="AG515" s="92">
        <f t="shared" si="88"/>
        <v>0</v>
      </c>
      <c r="AH515" s="92">
        <f t="shared" si="89"/>
        <v>0</v>
      </c>
      <c r="AI515" s="92">
        <f t="shared" si="90"/>
        <v>0</v>
      </c>
      <c r="AJ515" s="92">
        <f t="shared" si="91"/>
        <v>0</v>
      </c>
      <c r="AK515" s="92">
        <f t="shared" si="92"/>
        <v>0</v>
      </c>
      <c r="AL515" s="92">
        <f t="shared" si="93"/>
        <v>0</v>
      </c>
      <c r="AM515" s="92">
        <f t="shared" si="94"/>
        <v>0</v>
      </c>
      <c r="AN515" s="96">
        <f t="shared" si="95"/>
        <v>-275628.86</v>
      </c>
      <c r="AO515" s="94">
        <f t="shared" si="96"/>
        <v>-276253.86</v>
      </c>
    </row>
    <row r="516" spans="29:41" hidden="1" x14ac:dyDescent="0.25">
      <c r="AC516" s="93">
        <v>458</v>
      </c>
      <c r="AD516" s="95">
        <f t="shared" si="85"/>
        <v>625</v>
      </c>
      <c r="AE516" s="92">
        <f t="shared" si="86"/>
        <v>0</v>
      </c>
      <c r="AF516" s="92">
        <f t="shared" si="87"/>
        <v>0</v>
      </c>
      <c r="AG516" s="92">
        <f t="shared" si="88"/>
        <v>0</v>
      </c>
      <c r="AH516" s="92">
        <f t="shared" si="89"/>
        <v>0</v>
      </c>
      <c r="AI516" s="92">
        <f t="shared" si="90"/>
        <v>0</v>
      </c>
      <c r="AJ516" s="92">
        <f t="shared" si="91"/>
        <v>0</v>
      </c>
      <c r="AK516" s="92">
        <f t="shared" si="92"/>
        <v>0</v>
      </c>
      <c r="AL516" s="92">
        <f t="shared" si="93"/>
        <v>0</v>
      </c>
      <c r="AM516" s="92">
        <f t="shared" si="94"/>
        <v>0</v>
      </c>
      <c r="AN516" s="96">
        <f t="shared" si="95"/>
        <v>-276253.86</v>
      </c>
      <c r="AO516" s="94">
        <f t="shared" si="96"/>
        <v>-276878.86</v>
      </c>
    </row>
    <row r="517" spans="29:41" hidden="1" x14ac:dyDescent="0.25">
      <c r="AC517" s="93">
        <v>459</v>
      </c>
      <c r="AD517" s="95">
        <f t="shared" si="85"/>
        <v>625</v>
      </c>
      <c r="AE517" s="92">
        <f t="shared" si="86"/>
        <v>0</v>
      </c>
      <c r="AF517" s="92">
        <f t="shared" si="87"/>
        <v>0</v>
      </c>
      <c r="AG517" s="92">
        <f t="shared" si="88"/>
        <v>0</v>
      </c>
      <c r="AH517" s="92">
        <f t="shared" si="89"/>
        <v>0</v>
      </c>
      <c r="AI517" s="92">
        <f t="shared" si="90"/>
        <v>0</v>
      </c>
      <c r="AJ517" s="92">
        <f t="shared" si="91"/>
        <v>0</v>
      </c>
      <c r="AK517" s="92">
        <f t="shared" si="92"/>
        <v>0</v>
      </c>
      <c r="AL517" s="92">
        <f t="shared" si="93"/>
        <v>0</v>
      </c>
      <c r="AM517" s="92">
        <f t="shared" si="94"/>
        <v>0</v>
      </c>
      <c r="AN517" s="96">
        <f t="shared" si="95"/>
        <v>-276878.86</v>
      </c>
      <c r="AO517" s="94">
        <f t="shared" si="96"/>
        <v>-277503.86</v>
      </c>
    </row>
    <row r="518" spans="29:41" hidden="1" x14ac:dyDescent="0.25">
      <c r="AC518" s="93">
        <v>460</v>
      </c>
      <c r="AD518" s="95">
        <f t="shared" si="85"/>
        <v>625</v>
      </c>
      <c r="AE518" s="92">
        <f t="shared" si="86"/>
        <v>0</v>
      </c>
      <c r="AF518" s="92">
        <f t="shared" si="87"/>
        <v>0</v>
      </c>
      <c r="AG518" s="92">
        <f t="shared" si="88"/>
        <v>0</v>
      </c>
      <c r="AH518" s="92">
        <f t="shared" si="89"/>
        <v>0</v>
      </c>
      <c r="AI518" s="92">
        <f t="shared" si="90"/>
        <v>0</v>
      </c>
      <c r="AJ518" s="92">
        <f t="shared" si="91"/>
        <v>0</v>
      </c>
      <c r="AK518" s="92">
        <f t="shared" si="92"/>
        <v>0</v>
      </c>
      <c r="AL518" s="92">
        <f t="shared" si="93"/>
        <v>0</v>
      </c>
      <c r="AM518" s="92">
        <f t="shared" si="94"/>
        <v>0</v>
      </c>
      <c r="AN518" s="96">
        <f t="shared" si="95"/>
        <v>-277503.86</v>
      </c>
      <c r="AO518" s="94">
        <f t="shared" si="96"/>
        <v>-278128.86</v>
      </c>
    </row>
    <row r="519" spans="29:41" hidden="1" x14ac:dyDescent="0.25">
      <c r="AC519" s="93">
        <v>461</v>
      </c>
      <c r="AD519" s="95">
        <f t="shared" si="85"/>
        <v>625</v>
      </c>
      <c r="AE519" s="92">
        <f t="shared" si="86"/>
        <v>0</v>
      </c>
      <c r="AF519" s="92">
        <f t="shared" si="87"/>
        <v>0</v>
      </c>
      <c r="AG519" s="92">
        <f t="shared" si="88"/>
        <v>0</v>
      </c>
      <c r="AH519" s="92">
        <f t="shared" si="89"/>
        <v>0</v>
      </c>
      <c r="AI519" s="92">
        <f t="shared" si="90"/>
        <v>0</v>
      </c>
      <c r="AJ519" s="92">
        <f t="shared" si="91"/>
        <v>0</v>
      </c>
      <c r="AK519" s="92">
        <f t="shared" si="92"/>
        <v>0</v>
      </c>
      <c r="AL519" s="92">
        <f t="shared" si="93"/>
        <v>0</v>
      </c>
      <c r="AM519" s="92">
        <f t="shared" si="94"/>
        <v>0</v>
      </c>
      <c r="AN519" s="96">
        <f t="shared" si="95"/>
        <v>-278128.86</v>
      </c>
      <c r="AO519" s="94">
        <f t="shared" si="96"/>
        <v>-278753.86</v>
      </c>
    </row>
    <row r="520" spans="29:41" hidden="1" x14ac:dyDescent="0.25">
      <c r="AC520" s="93">
        <v>462</v>
      </c>
      <c r="AD520" s="95">
        <f t="shared" si="85"/>
        <v>625</v>
      </c>
      <c r="AE520" s="92">
        <f t="shared" si="86"/>
        <v>0</v>
      </c>
      <c r="AF520" s="92">
        <f t="shared" si="87"/>
        <v>0</v>
      </c>
      <c r="AG520" s="92">
        <f t="shared" si="88"/>
        <v>0</v>
      </c>
      <c r="AH520" s="92">
        <f t="shared" si="89"/>
        <v>0</v>
      </c>
      <c r="AI520" s="92">
        <f t="shared" si="90"/>
        <v>0</v>
      </c>
      <c r="AJ520" s="92">
        <f t="shared" si="91"/>
        <v>0</v>
      </c>
      <c r="AK520" s="92">
        <f t="shared" si="92"/>
        <v>0</v>
      </c>
      <c r="AL520" s="92">
        <f t="shared" si="93"/>
        <v>0</v>
      </c>
      <c r="AM520" s="92">
        <f t="shared" si="94"/>
        <v>0</v>
      </c>
      <c r="AN520" s="96">
        <f t="shared" si="95"/>
        <v>-278753.86</v>
      </c>
      <c r="AO520" s="94">
        <f t="shared" si="96"/>
        <v>-279378.86</v>
      </c>
    </row>
    <row r="521" spans="29:41" hidden="1" x14ac:dyDescent="0.25">
      <c r="AC521" s="93">
        <v>463</v>
      </c>
      <c r="AD521" s="95">
        <f t="shared" si="85"/>
        <v>625</v>
      </c>
      <c r="AE521" s="92">
        <f t="shared" si="86"/>
        <v>0</v>
      </c>
      <c r="AF521" s="92">
        <f t="shared" si="87"/>
        <v>0</v>
      </c>
      <c r="AG521" s="92">
        <f t="shared" si="88"/>
        <v>0</v>
      </c>
      <c r="AH521" s="92">
        <f t="shared" si="89"/>
        <v>0</v>
      </c>
      <c r="AI521" s="92">
        <f t="shared" si="90"/>
        <v>0</v>
      </c>
      <c r="AJ521" s="92">
        <f t="shared" si="91"/>
        <v>0</v>
      </c>
      <c r="AK521" s="92">
        <f t="shared" si="92"/>
        <v>0</v>
      </c>
      <c r="AL521" s="92">
        <f t="shared" si="93"/>
        <v>0</v>
      </c>
      <c r="AM521" s="92">
        <f t="shared" si="94"/>
        <v>0</v>
      </c>
      <c r="AN521" s="96">
        <f t="shared" si="95"/>
        <v>-279378.86</v>
      </c>
      <c r="AO521" s="94">
        <f t="shared" si="96"/>
        <v>-280003.86</v>
      </c>
    </row>
    <row r="522" spans="29:41" hidden="1" x14ac:dyDescent="0.25">
      <c r="AC522" s="93">
        <v>464</v>
      </c>
      <c r="AD522" s="95">
        <f t="shared" si="85"/>
        <v>625</v>
      </c>
      <c r="AE522" s="92">
        <f t="shared" si="86"/>
        <v>0</v>
      </c>
      <c r="AF522" s="92">
        <f t="shared" si="87"/>
        <v>0</v>
      </c>
      <c r="AG522" s="92">
        <f t="shared" si="88"/>
        <v>0</v>
      </c>
      <c r="AH522" s="92">
        <f t="shared" si="89"/>
        <v>0</v>
      </c>
      <c r="AI522" s="92">
        <f t="shared" si="90"/>
        <v>0</v>
      </c>
      <c r="AJ522" s="92">
        <f t="shared" si="91"/>
        <v>0</v>
      </c>
      <c r="AK522" s="92">
        <f t="shared" si="92"/>
        <v>0</v>
      </c>
      <c r="AL522" s="92">
        <f t="shared" si="93"/>
        <v>0</v>
      </c>
      <c r="AM522" s="92">
        <f t="shared" si="94"/>
        <v>0</v>
      </c>
      <c r="AN522" s="96">
        <f t="shared" si="95"/>
        <v>-280003.86</v>
      </c>
      <c r="AO522" s="94">
        <f t="shared" si="96"/>
        <v>-280628.86</v>
      </c>
    </row>
    <row r="523" spans="29:41" hidden="1" x14ac:dyDescent="0.25">
      <c r="AC523" s="93">
        <v>465</v>
      </c>
      <c r="AD523" s="95">
        <f t="shared" si="85"/>
        <v>625</v>
      </c>
      <c r="AE523" s="92">
        <f t="shared" si="86"/>
        <v>0</v>
      </c>
      <c r="AF523" s="92">
        <f t="shared" si="87"/>
        <v>0</v>
      </c>
      <c r="AG523" s="92">
        <f t="shared" si="88"/>
        <v>0</v>
      </c>
      <c r="AH523" s="92">
        <f t="shared" si="89"/>
        <v>0</v>
      </c>
      <c r="AI523" s="92">
        <f t="shared" si="90"/>
        <v>0</v>
      </c>
      <c r="AJ523" s="92">
        <f t="shared" si="91"/>
        <v>0</v>
      </c>
      <c r="AK523" s="92">
        <f t="shared" si="92"/>
        <v>0</v>
      </c>
      <c r="AL523" s="92">
        <f t="shared" si="93"/>
        <v>0</v>
      </c>
      <c r="AM523" s="92">
        <f t="shared" si="94"/>
        <v>0</v>
      </c>
      <c r="AN523" s="96">
        <f t="shared" si="95"/>
        <v>-280628.86</v>
      </c>
      <c r="AO523" s="94">
        <f t="shared" si="96"/>
        <v>-281253.86</v>
      </c>
    </row>
    <row r="524" spans="29:41" hidden="1" x14ac:dyDescent="0.25">
      <c r="AC524" s="93">
        <v>466</v>
      </c>
      <c r="AD524" s="95">
        <f t="shared" si="85"/>
        <v>625</v>
      </c>
      <c r="AE524" s="92">
        <f t="shared" si="86"/>
        <v>0</v>
      </c>
      <c r="AF524" s="92">
        <f t="shared" si="87"/>
        <v>0</v>
      </c>
      <c r="AG524" s="92">
        <f t="shared" si="88"/>
        <v>0</v>
      </c>
      <c r="AH524" s="92">
        <f t="shared" si="89"/>
        <v>0</v>
      </c>
      <c r="AI524" s="92">
        <f t="shared" si="90"/>
        <v>0</v>
      </c>
      <c r="AJ524" s="92">
        <f t="shared" si="91"/>
        <v>0</v>
      </c>
      <c r="AK524" s="92">
        <f t="shared" si="92"/>
        <v>0</v>
      </c>
      <c r="AL524" s="92">
        <f t="shared" si="93"/>
        <v>0</v>
      </c>
      <c r="AM524" s="92">
        <f t="shared" si="94"/>
        <v>0</v>
      </c>
      <c r="AN524" s="96">
        <f t="shared" si="95"/>
        <v>-281253.86</v>
      </c>
      <c r="AO524" s="94">
        <f t="shared" si="96"/>
        <v>-281878.86</v>
      </c>
    </row>
    <row r="525" spans="29:41" hidden="1" x14ac:dyDescent="0.25">
      <c r="AC525" s="93">
        <v>467</v>
      </c>
      <c r="AD525" s="95">
        <f t="shared" si="85"/>
        <v>625</v>
      </c>
      <c r="AE525" s="92">
        <f t="shared" si="86"/>
        <v>0</v>
      </c>
      <c r="AF525" s="92">
        <f t="shared" si="87"/>
        <v>0</v>
      </c>
      <c r="AG525" s="92">
        <f t="shared" si="88"/>
        <v>0</v>
      </c>
      <c r="AH525" s="92">
        <f t="shared" si="89"/>
        <v>0</v>
      </c>
      <c r="AI525" s="92">
        <f t="shared" si="90"/>
        <v>0</v>
      </c>
      <c r="AJ525" s="92">
        <f t="shared" si="91"/>
        <v>0</v>
      </c>
      <c r="AK525" s="92">
        <f t="shared" si="92"/>
        <v>0</v>
      </c>
      <c r="AL525" s="92">
        <f t="shared" si="93"/>
        <v>0</v>
      </c>
      <c r="AM525" s="92">
        <f t="shared" si="94"/>
        <v>0</v>
      </c>
      <c r="AN525" s="96">
        <f t="shared" si="95"/>
        <v>-281878.86</v>
      </c>
      <c r="AO525" s="94">
        <f t="shared" si="96"/>
        <v>-282503.86</v>
      </c>
    </row>
    <row r="526" spans="29:41" hidden="1" x14ac:dyDescent="0.25">
      <c r="AC526" s="93">
        <v>468</v>
      </c>
      <c r="AD526" s="95">
        <f t="shared" si="85"/>
        <v>625</v>
      </c>
      <c r="AE526" s="92">
        <f t="shared" si="86"/>
        <v>0</v>
      </c>
      <c r="AF526" s="92">
        <f t="shared" si="87"/>
        <v>0</v>
      </c>
      <c r="AG526" s="92">
        <f t="shared" si="88"/>
        <v>0</v>
      </c>
      <c r="AH526" s="92">
        <f t="shared" si="89"/>
        <v>0</v>
      </c>
      <c r="AI526" s="92">
        <f t="shared" si="90"/>
        <v>0</v>
      </c>
      <c r="AJ526" s="92">
        <f t="shared" si="91"/>
        <v>0</v>
      </c>
      <c r="AK526" s="92">
        <f t="shared" si="92"/>
        <v>0</v>
      </c>
      <c r="AL526" s="92">
        <f t="shared" si="93"/>
        <v>0</v>
      </c>
      <c r="AM526" s="92">
        <f t="shared" si="94"/>
        <v>0</v>
      </c>
      <c r="AN526" s="96">
        <f t="shared" si="95"/>
        <v>-282503.86</v>
      </c>
      <c r="AO526" s="94">
        <f t="shared" si="96"/>
        <v>-283128.86</v>
      </c>
    </row>
    <row r="527" spans="29:41" hidden="1" x14ac:dyDescent="0.25">
      <c r="AC527" s="93">
        <v>469</v>
      </c>
      <c r="AD527" s="95">
        <f t="shared" si="85"/>
        <v>625</v>
      </c>
      <c r="AE527" s="92">
        <f t="shared" si="86"/>
        <v>0</v>
      </c>
      <c r="AF527" s="92">
        <f t="shared" si="87"/>
        <v>0</v>
      </c>
      <c r="AG527" s="92">
        <f t="shared" si="88"/>
        <v>0</v>
      </c>
      <c r="AH527" s="92">
        <f t="shared" si="89"/>
        <v>0</v>
      </c>
      <c r="AI527" s="92">
        <f t="shared" si="90"/>
        <v>0</v>
      </c>
      <c r="AJ527" s="92">
        <f t="shared" si="91"/>
        <v>0</v>
      </c>
      <c r="AK527" s="92">
        <f t="shared" si="92"/>
        <v>0</v>
      </c>
      <c r="AL527" s="92">
        <f t="shared" si="93"/>
        <v>0</v>
      </c>
      <c r="AM527" s="92">
        <f t="shared" si="94"/>
        <v>0</v>
      </c>
      <c r="AN527" s="96">
        <f t="shared" si="95"/>
        <v>-283128.86</v>
      </c>
      <c r="AO527" s="94">
        <f t="shared" si="96"/>
        <v>-283753.86</v>
      </c>
    </row>
    <row r="528" spans="29:41" hidden="1" x14ac:dyDescent="0.25">
      <c r="AC528" s="93">
        <v>470</v>
      </c>
      <c r="AD528" s="95">
        <f t="shared" si="85"/>
        <v>625</v>
      </c>
      <c r="AE528" s="92">
        <f t="shared" si="86"/>
        <v>0</v>
      </c>
      <c r="AF528" s="92">
        <f t="shared" si="87"/>
        <v>0</v>
      </c>
      <c r="AG528" s="92">
        <f t="shared" si="88"/>
        <v>0</v>
      </c>
      <c r="AH528" s="92">
        <f t="shared" si="89"/>
        <v>0</v>
      </c>
      <c r="AI528" s="92">
        <f t="shared" si="90"/>
        <v>0</v>
      </c>
      <c r="AJ528" s="92">
        <f t="shared" si="91"/>
        <v>0</v>
      </c>
      <c r="AK528" s="92">
        <f t="shared" si="92"/>
        <v>0</v>
      </c>
      <c r="AL528" s="92">
        <f t="shared" si="93"/>
        <v>0</v>
      </c>
      <c r="AM528" s="92">
        <f t="shared" si="94"/>
        <v>0</v>
      </c>
      <c r="AN528" s="96">
        <f t="shared" si="95"/>
        <v>-283753.86</v>
      </c>
      <c r="AO528" s="94">
        <f t="shared" si="96"/>
        <v>-284378.86</v>
      </c>
    </row>
    <row r="529" spans="29:41" hidden="1" x14ac:dyDescent="0.25">
      <c r="AC529" s="93">
        <v>471</v>
      </c>
      <c r="AD529" s="95">
        <f t="shared" si="85"/>
        <v>625</v>
      </c>
      <c r="AE529" s="92">
        <f t="shared" si="86"/>
        <v>0</v>
      </c>
      <c r="AF529" s="92">
        <f t="shared" si="87"/>
        <v>0</v>
      </c>
      <c r="AG529" s="92">
        <f t="shared" si="88"/>
        <v>0</v>
      </c>
      <c r="AH529" s="92">
        <f t="shared" si="89"/>
        <v>0</v>
      </c>
      <c r="AI529" s="92">
        <f t="shared" si="90"/>
        <v>0</v>
      </c>
      <c r="AJ529" s="92">
        <f t="shared" si="91"/>
        <v>0</v>
      </c>
      <c r="AK529" s="92">
        <f t="shared" si="92"/>
        <v>0</v>
      </c>
      <c r="AL529" s="92">
        <f t="shared" si="93"/>
        <v>0</v>
      </c>
      <c r="AM529" s="92">
        <f t="shared" si="94"/>
        <v>0</v>
      </c>
      <c r="AN529" s="96">
        <f t="shared" si="95"/>
        <v>-284378.86</v>
      </c>
      <c r="AO529" s="94">
        <f t="shared" si="96"/>
        <v>-285003.86</v>
      </c>
    </row>
    <row r="530" spans="29:41" hidden="1" x14ac:dyDescent="0.25">
      <c r="AC530" s="93">
        <v>472</v>
      </c>
      <c r="AD530" s="95">
        <f t="shared" si="85"/>
        <v>625</v>
      </c>
      <c r="AE530" s="92">
        <f t="shared" si="86"/>
        <v>0</v>
      </c>
      <c r="AF530" s="92">
        <f t="shared" si="87"/>
        <v>0</v>
      </c>
      <c r="AG530" s="92">
        <f t="shared" si="88"/>
        <v>0</v>
      </c>
      <c r="AH530" s="92">
        <f t="shared" si="89"/>
        <v>0</v>
      </c>
      <c r="AI530" s="92">
        <f t="shared" si="90"/>
        <v>0</v>
      </c>
      <c r="AJ530" s="92">
        <f t="shared" si="91"/>
        <v>0</v>
      </c>
      <c r="AK530" s="92">
        <f t="shared" si="92"/>
        <v>0</v>
      </c>
      <c r="AL530" s="92">
        <f t="shared" si="93"/>
        <v>0</v>
      </c>
      <c r="AM530" s="92">
        <f t="shared" si="94"/>
        <v>0</v>
      </c>
      <c r="AN530" s="96">
        <f t="shared" si="95"/>
        <v>-285003.86</v>
      </c>
      <c r="AO530" s="94">
        <f t="shared" si="96"/>
        <v>-285628.86</v>
      </c>
    </row>
    <row r="531" spans="29:41" hidden="1" x14ac:dyDescent="0.25">
      <c r="AC531" s="93">
        <v>473</v>
      </c>
      <c r="AD531" s="95">
        <f t="shared" si="85"/>
        <v>625</v>
      </c>
      <c r="AE531" s="92">
        <f t="shared" si="86"/>
        <v>0</v>
      </c>
      <c r="AF531" s="92">
        <f t="shared" si="87"/>
        <v>0</v>
      </c>
      <c r="AG531" s="92">
        <f t="shared" si="88"/>
        <v>0</v>
      </c>
      <c r="AH531" s="92">
        <f t="shared" si="89"/>
        <v>0</v>
      </c>
      <c r="AI531" s="92">
        <f t="shared" si="90"/>
        <v>0</v>
      </c>
      <c r="AJ531" s="92">
        <f t="shared" si="91"/>
        <v>0</v>
      </c>
      <c r="AK531" s="92">
        <f t="shared" si="92"/>
        <v>0</v>
      </c>
      <c r="AL531" s="92">
        <f t="shared" si="93"/>
        <v>0</v>
      </c>
      <c r="AM531" s="92">
        <f t="shared" si="94"/>
        <v>0</v>
      </c>
      <c r="AN531" s="96">
        <f t="shared" si="95"/>
        <v>-285628.86</v>
      </c>
      <c r="AO531" s="94">
        <f t="shared" si="96"/>
        <v>-286253.86</v>
      </c>
    </row>
    <row r="532" spans="29:41" hidden="1" x14ac:dyDescent="0.25">
      <c r="AC532" s="93">
        <v>474</v>
      </c>
      <c r="AD532" s="95">
        <f t="shared" si="85"/>
        <v>625</v>
      </c>
      <c r="AE532" s="92">
        <f t="shared" si="86"/>
        <v>0</v>
      </c>
      <c r="AF532" s="92">
        <f t="shared" si="87"/>
        <v>0</v>
      </c>
      <c r="AG532" s="92">
        <f t="shared" si="88"/>
        <v>0</v>
      </c>
      <c r="AH532" s="92">
        <f t="shared" si="89"/>
        <v>0</v>
      </c>
      <c r="AI532" s="92">
        <f t="shared" si="90"/>
        <v>0</v>
      </c>
      <c r="AJ532" s="92">
        <f t="shared" si="91"/>
        <v>0</v>
      </c>
      <c r="AK532" s="92">
        <f t="shared" si="92"/>
        <v>0</v>
      </c>
      <c r="AL532" s="92">
        <f t="shared" si="93"/>
        <v>0</v>
      </c>
      <c r="AM532" s="92">
        <f t="shared" si="94"/>
        <v>0</v>
      </c>
      <c r="AN532" s="96">
        <f t="shared" si="95"/>
        <v>-286253.86</v>
      </c>
      <c r="AO532" s="94">
        <f t="shared" si="96"/>
        <v>-286878.86</v>
      </c>
    </row>
    <row r="533" spans="29:41" hidden="1" x14ac:dyDescent="0.25">
      <c r="AC533" s="93">
        <v>475</v>
      </c>
      <c r="AD533" s="95">
        <f t="shared" si="85"/>
        <v>625</v>
      </c>
      <c r="AE533" s="92">
        <f t="shared" si="86"/>
        <v>0</v>
      </c>
      <c r="AF533" s="92">
        <f t="shared" si="87"/>
        <v>0</v>
      </c>
      <c r="AG533" s="92">
        <f t="shared" si="88"/>
        <v>0</v>
      </c>
      <c r="AH533" s="92">
        <f t="shared" si="89"/>
        <v>0</v>
      </c>
      <c r="AI533" s="92">
        <f t="shared" si="90"/>
        <v>0</v>
      </c>
      <c r="AJ533" s="92">
        <f t="shared" si="91"/>
        <v>0</v>
      </c>
      <c r="AK533" s="92">
        <f t="shared" si="92"/>
        <v>0</v>
      </c>
      <c r="AL533" s="92">
        <f t="shared" si="93"/>
        <v>0</v>
      </c>
      <c r="AM533" s="92">
        <f t="shared" si="94"/>
        <v>0</v>
      </c>
      <c r="AN533" s="96">
        <f t="shared" si="95"/>
        <v>-286878.86</v>
      </c>
      <c r="AO533" s="94">
        <f t="shared" si="96"/>
        <v>-287503.86</v>
      </c>
    </row>
    <row r="534" spans="29:41" hidden="1" x14ac:dyDescent="0.25">
      <c r="AC534" s="93">
        <v>476</v>
      </c>
      <c r="AD534" s="95">
        <f t="shared" si="85"/>
        <v>625</v>
      </c>
      <c r="AE534" s="92">
        <f t="shared" si="86"/>
        <v>0</v>
      </c>
      <c r="AF534" s="92">
        <f t="shared" si="87"/>
        <v>0</v>
      </c>
      <c r="AG534" s="92">
        <f t="shared" si="88"/>
        <v>0</v>
      </c>
      <c r="AH534" s="92">
        <f t="shared" si="89"/>
        <v>0</v>
      </c>
      <c r="AI534" s="92">
        <f t="shared" si="90"/>
        <v>0</v>
      </c>
      <c r="AJ534" s="92">
        <f t="shared" si="91"/>
        <v>0</v>
      </c>
      <c r="AK534" s="92">
        <f t="shared" si="92"/>
        <v>0</v>
      </c>
      <c r="AL534" s="92">
        <f t="shared" si="93"/>
        <v>0</v>
      </c>
      <c r="AM534" s="92">
        <f t="shared" si="94"/>
        <v>0</v>
      </c>
      <c r="AN534" s="96">
        <f t="shared" si="95"/>
        <v>-287503.86</v>
      </c>
      <c r="AO534" s="94">
        <f t="shared" si="96"/>
        <v>-288128.86</v>
      </c>
    </row>
    <row r="535" spans="29:41" hidden="1" x14ac:dyDescent="0.25">
      <c r="AC535" s="93">
        <v>477</v>
      </c>
      <c r="AD535" s="95">
        <f t="shared" si="85"/>
        <v>625</v>
      </c>
      <c r="AE535" s="92">
        <f t="shared" si="86"/>
        <v>0</v>
      </c>
      <c r="AF535" s="92">
        <f t="shared" si="87"/>
        <v>0</v>
      </c>
      <c r="AG535" s="92">
        <f t="shared" si="88"/>
        <v>0</v>
      </c>
      <c r="AH535" s="92">
        <f t="shared" si="89"/>
        <v>0</v>
      </c>
      <c r="AI535" s="92">
        <f t="shared" si="90"/>
        <v>0</v>
      </c>
      <c r="AJ535" s="92">
        <f t="shared" si="91"/>
        <v>0</v>
      </c>
      <c r="AK535" s="92">
        <f t="shared" si="92"/>
        <v>0</v>
      </c>
      <c r="AL535" s="92">
        <f t="shared" si="93"/>
        <v>0</v>
      </c>
      <c r="AM535" s="92">
        <f t="shared" si="94"/>
        <v>0</v>
      </c>
      <c r="AN535" s="96">
        <f t="shared" si="95"/>
        <v>-288128.86</v>
      </c>
      <c r="AO535" s="94">
        <f t="shared" si="96"/>
        <v>-288753.86</v>
      </c>
    </row>
    <row r="536" spans="29:41" hidden="1" x14ac:dyDescent="0.25">
      <c r="AC536" s="93">
        <v>478</v>
      </c>
      <c r="AD536" s="95">
        <f t="shared" si="85"/>
        <v>625</v>
      </c>
      <c r="AE536" s="92">
        <f t="shared" si="86"/>
        <v>0</v>
      </c>
      <c r="AF536" s="92">
        <f t="shared" si="87"/>
        <v>0</v>
      </c>
      <c r="AG536" s="92">
        <f t="shared" si="88"/>
        <v>0</v>
      </c>
      <c r="AH536" s="92">
        <f t="shared" si="89"/>
        <v>0</v>
      </c>
      <c r="AI536" s="92">
        <f t="shared" si="90"/>
        <v>0</v>
      </c>
      <c r="AJ536" s="92">
        <f t="shared" si="91"/>
        <v>0</v>
      </c>
      <c r="AK536" s="92">
        <f t="shared" si="92"/>
        <v>0</v>
      </c>
      <c r="AL536" s="92">
        <f t="shared" si="93"/>
        <v>0</v>
      </c>
      <c r="AM536" s="92">
        <f t="shared" si="94"/>
        <v>0</v>
      </c>
      <c r="AN536" s="96">
        <f t="shared" si="95"/>
        <v>-288753.86</v>
      </c>
      <c r="AO536" s="94">
        <f t="shared" si="96"/>
        <v>-289378.86</v>
      </c>
    </row>
    <row r="537" spans="29:41" hidden="1" x14ac:dyDescent="0.25">
      <c r="AC537" s="93">
        <v>479</v>
      </c>
      <c r="AD537" s="95">
        <f t="shared" si="85"/>
        <v>625</v>
      </c>
      <c r="AE537" s="92">
        <f t="shared" si="86"/>
        <v>0</v>
      </c>
      <c r="AF537" s="92">
        <f t="shared" si="87"/>
        <v>0</v>
      </c>
      <c r="AG537" s="92">
        <f t="shared" si="88"/>
        <v>0</v>
      </c>
      <c r="AH537" s="92">
        <f t="shared" si="89"/>
        <v>0</v>
      </c>
      <c r="AI537" s="92">
        <f t="shared" si="90"/>
        <v>0</v>
      </c>
      <c r="AJ537" s="92">
        <f t="shared" si="91"/>
        <v>0</v>
      </c>
      <c r="AK537" s="92">
        <f t="shared" si="92"/>
        <v>0</v>
      </c>
      <c r="AL537" s="92">
        <f t="shared" si="93"/>
        <v>0</v>
      </c>
      <c r="AM537" s="92">
        <f t="shared" si="94"/>
        <v>0</v>
      </c>
      <c r="AN537" s="96">
        <f t="shared" si="95"/>
        <v>-289378.86</v>
      </c>
      <c r="AO537" s="94">
        <f t="shared" si="96"/>
        <v>-290003.86</v>
      </c>
    </row>
    <row r="538" spans="29:41" hidden="1" x14ac:dyDescent="0.25">
      <c r="AC538" s="93">
        <v>480</v>
      </c>
      <c r="AD538" s="95">
        <f t="shared" si="85"/>
        <v>625</v>
      </c>
      <c r="AE538" s="92">
        <f t="shared" si="86"/>
        <v>0</v>
      </c>
      <c r="AF538" s="92">
        <f t="shared" si="87"/>
        <v>0</v>
      </c>
      <c r="AG538" s="92">
        <f t="shared" si="88"/>
        <v>0</v>
      </c>
      <c r="AH538" s="92">
        <f t="shared" si="89"/>
        <v>0</v>
      </c>
      <c r="AI538" s="92">
        <f t="shared" si="90"/>
        <v>0</v>
      </c>
      <c r="AJ538" s="92">
        <f t="shared" si="91"/>
        <v>0</v>
      </c>
      <c r="AK538" s="92">
        <f t="shared" si="92"/>
        <v>0</v>
      </c>
      <c r="AL538" s="92">
        <f t="shared" si="93"/>
        <v>0</v>
      </c>
      <c r="AM538" s="92">
        <f t="shared" si="94"/>
        <v>0</v>
      </c>
      <c r="AN538" s="96">
        <f t="shared" si="95"/>
        <v>-290003.86</v>
      </c>
      <c r="AO538" s="94">
        <f t="shared" si="96"/>
        <v>-290628.86</v>
      </c>
    </row>
    <row r="539" spans="29:41" hidden="1" x14ac:dyDescent="0.25">
      <c r="AC539" s="93">
        <v>481</v>
      </c>
      <c r="AD539" s="95">
        <f t="shared" si="85"/>
        <v>625</v>
      </c>
      <c r="AE539" s="92">
        <f t="shared" si="86"/>
        <v>0</v>
      </c>
      <c r="AF539" s="92">
        <f t="shared" si="87"/>
        <v>0</v>
      </c>
      <c r="AG539" s="92">
        <f t="shared" si="88"/>
        <v>0</v>
      </c>
      <c r="AH539" s="92">
        <f t="shared" si="89"/>
        <v>0</v>
      </c>
      <c r="AI539" s="92">
        <f t="shared" si="90"/>
        <v>0</v>
      </c>
      <c r="AJ539" s="92">
        <f t="shared" si="91"/>
        <v>0</v>
      </c>
      <c r="AK539" s="92">
        <f t="shared" si="92"/>
        <v>0</v>
      </c>
      <c r="AL539" s="92">
        <f t="shared" si="93"/>
        <v>0</v>
      </c>
      <c r="AM539" s="92">
        <f t="shared" si="94"/>
        <v>0</v>
      </c>
      <c r="AN539" s="96">
        <f t="shared" si="95"/>
        <v>-290628.86</v>
      </c>
      <c r="AO539" s="94">
        <f t="shared" si="96"/>
        <v>-291253.86</v>
      </c>
    </row>
    <row r="540" spans="29:41" hidden="1" x14ac:dyDescent="0.25">
      <c r="AC540" s="93">
        <v>482</v>
      </c>
      <c r="AD540" s="95">
        <f t="shared" si="85"/>
        <v>625</v>
      </c>
      <c r="AE540" s="92">
        <f t="shared" si="86"/>
        <v>0</v>
      </c>
      <c r="AF540" s="92">
        <f t="shared" si="87"/>
        <v>0</v>
      </c>
      <c r="AG540" s="92">
        <f t="shared" si="88"/>
        <v>0</v>
      </c>
      <c r="AH540" s="92">
        <f t="shared" si="89"/>
        <v>0</v>
      </c>
      <c r="AI540" s="92">
        <f t="shared" si="90"/>
        <v>0</v>
      </c>
      <c r="AJ540" s="92">
        <f t="shared" si="91"/>
        <v>0</v>
      </c>
      <c r="AK540" s="92">
        <f t="shared" si="92"/>
        <v>0</v>
      </c>
      <c r="AL540" s="92">
        <f t="shared" si="93"/>
        <v>0</v>
      </c>
      <c r="AM540" s="92">
        <f t="shared" si="94"/>
        <v>0</v>
      </c>
      <c r="AN540" s="96">
        <f t="shared" si="95"/>
        <v>-291253.86</v>
      </c>
      <c r="AO540" s="94">
        <f t="shared" si="96"/>
        <v>-291878.86</v>
      </c>
    </row>
    <row r="541" spans="29:41" hidden="1" x14ac:dyDescent="0.25">
      <c r="AC541" s="93">
        <v>483</v>
      </c>
      <c r="AD541" s="95">
        <f t="shared" si="85"/>
        <v>625</v>
      </c>
      <c r="AE541" s="92">
        <f t="shared" si="86"/>
        <v>0</v>
      </c>
      <c r="AF541" s="92">
        <f t="shared" si="87"/>
        <v>0</v>
      </c>
      <c r="AG541" s="92">
        <f t="shared" si="88"/>
        <v>0</v>
      </c>
      <c r="AH541" s="92">
        <f t="shared" si="89"/>
        <v>0</v>
      </c>
      <c r="AI541" s="92">
        <f t="shared" si="90"/>
        <v>0</v>
      </c>
      <c r="AJ541" s="92">
        <f t="shared" si="91"/>
        <v>0</v>
      </c>
      <c r="AK541" s="92">
        <f t="shared" si="92"/>
        <v>0</v>
      </c>
      <c r="AL541" s="92">
        <f t="shared" si="93"/>
        <v>0</v>
      </c>
      <c r="AM541" s="92">
        <f t="shared" si="94"/>
        <v>0</v>
      </c>
      <c r="AN541" s="96">
        <f t="shared" si="95"/>
        <v>-291878.86</v>
      </c>
      <c r="AO541" s="94">
        <f t="shared" si="96"/>
        <v>-292503.86</v>
      </c>
    </row>
    <row r="542" spans="29:41" hidden="1" x14ac:dyDescent="0.25">
      <c r="AC542" s="93">
        <v>484</v>
      </c>
      <c r="AD542" s="95">
        <f t="shared" si="85"/>
        <v>625</v>
      </c>
      <c r="AE542" s="92">
        <f t="shared" si="86"/>
        <v>0</v>
      </c>
      <c r="AF542" s="92">
        <f t="shared" si="87"/>
        <v>0</v>
      </c>
      <c r="AG542" s="92">
        <f t="shared" si="88"/>
        <v>0</v>
      </c>
      <c r="AH542" s="92">
        <f t="shared" si="89"/>
        <v>0</v>
      </c>
      <c r="AI542" s="92">
        <f t="shared" si="90"/>
        <v>0</v>
      </c>
      <c r="AJ542" s="92">
        <f t="shared" si="91"/>
        <v>0</v>
      </c>
      <c r="AK542" s="92">
        <f t="shared" si="92"/>
        <v>0</v>
      </c>
      <c r="AL542" s="92">
        <f t="shared" si="93"/>
        <v>0</v>
      </c>
      <c r="AM542" s="92">
        <f t="shared" si="94"/>
        <v>0</v>
      </c>
      <c r="AN542" s="96">
        <f t="shared" si="95"/>
        <v>-292503.86</v>
      </c>
      <c r="AO542" s="94">
        <f t="shared" si="96"/>
        <v>-293128.86</v>
      </c>
    </row>
    <row r="543" spans="29:41" hidden="1" x14ac:dyDescent="0.25">
      <c r="AC543" s="93">
        <v>485</v>
      </c>
      <c r="AD543" s="95">
        <f t="shared" si="85"/>
        <v>625</v>
      </c>
      <c r="AE543" s="92">
        <f t="shared" si="86"/>
        <v>0</v>
      </c>
      <c r="AF543" s="92">
        <f t="shared" si="87"/>
        <v>0</v>
      </c>
      <c r="AG543" s="92">
        <f t="shared" si="88"/>
        <v>0</v>
      </c>
      <c r="AH543" s="92">
        <f t="shared" si="89"/>
        <v>0</v>
      </c>
      <c r="AI543" s="92">
        <f t="shared" si="90"/>
        <v>0</v>
      </c>
      <c r="AJ543" s="92">
        <f t="shared" si="91"/>
        <v>0</v>
      </c>
      <c r="AK543" s="92">
        <f t="shared" si="92"/>
        <v>0</v>
      </c>
      <c r="AL543" s="92">
        <f t="shared" si="93"/>
        <v>0</v>
      </c>
      <c r="AM543" s="92">
        <f t="shared" si="94"/>
        <v>0</v>
      </c>
      <c r="AN543" s="96">
        <f t="shared" si="95"/>
        <v>-293128.86</v>
      </c>
      <c r="AO543" s="94">
        <f t="shared" si="96"/>
        <v>-293753.86</v>
      </c>
    </row>
    <row r="544" spans="29:41" hidden="1" x14ac:dyDescent="0.25">
      <c r="AC544" s="93">
        <v>486</v>
      </c>
      <c r="AD544" s="95">
        <f t="shared" si="85"/>
        <v>625</v>
      </c>
      <c r="AE544" s="92">
        <f t="shared" si="86"/>
        <v>0</v>
      </c>
      <c r="AF544" s="92">
        <f t="shared" si="87"/>
        <v>0</v>
      </c>
      <c r="AG544" s="92">
        <f t="shared" si="88"/>
        <v>0</v>
      </c>
      <c r="AH544" s="92">
        <f t="shared" si="89"/>
        <v>0</v>
      </c>
      <c r="AI544" s="92">
        <f t="shared" si="90"/>
        <v>0</v>
      </c>
      <c r="AJ544" s="92">
        <f t="shared" si="91"/>
        <v>0</v>
      </c>
      <c r="AK544" s="92">
        <f t="shared" si="92"/>
        <v>0</v>
      </c>
      <c r="AL544" s="92">
        <f t="shared" si="93"/>
        <v>0</v>
      </c>
      <c r="AM544" s="92">
        <f t="shared" si="94"/>
        <v>0</v>
      </c>
      <c r="AN544" s="96">
        <f t="shared" si="95"/>
        <v>-293753.86</v>
      </c>
      <c r="AO544" s="94">
        <f t="shared" si="96"/>
        <v>-294378.86</v>
      </c>
    </row>
    <row r="545" spans="29:41" hidden="1" x14ac:dyDescent="0.25">
      <c r="AC545" s="93">
        <v>487</v>
      </c>
      <c r="AD545" s="95">
        <f t="shared" si="85"/>
        <v>625</v>
      </c>
      <c r="AE545" s="92">
        <f t="shared" si="86"/>
        <v>0</v>
      </c>
      <c r="AF545" s="92">
        <f t="shared" si="87"/>
        <v>0</v>
      </c>
      <c r="AG545" s="92">
        <f t="shared" si="88"/>
        <v>0</v>
      </c>
      <c r="AH545" s="92">
        <f t="shared" si="89"/>
        <v>0</v>
      </c>
      <c r="AI545" s="92">
        <f t="shared" si="90"/>
        <v>0</v>
      </c>
      <c r="AJ545" s="92">
        <f t="shared" si="91"/>
        <v>0</v>
      </c>
      <c r="AK545" s="92">
        <f t="shared" si="92"/>
        <v>0</v>
      </c>
      <c r="AL545" s="92">
        <f t="shared" si="93"/>
        <v>0</v>
      </c>
      <c r="AM545" s="92">
        <f t="shared" si="94"/>
        <v>0</v>
      </c>
      <c r="AN545" s="96">
        <f t="shared" si="95"/>
        <v>-294378.86</v>
      </c>
      <c r="AO545" s="94">
        <f t="shared" si="96"/>
        <v>-295003.86</v>
      </c>
    </row>
    <row r="546" spans="29:41" hidden="1" x14ac:dyDescent="0.25">
      <c r="AC546" s="93">
        <v>488</v>
      </c>
      <c r="AD546" s="95">
        <f t="shared" si="85"/>
        <v>625</v>
      </c>
      <c r="AE546" s="92">
        <f t="shared" si="86"/>
        <v>0</v>
      </c>
      <c r="AF546" s="92">
        <f t="shared" si="87"/>
        <v>0</v>
      </c>
      <c r="AG546" s="92">
        <f t="shared" si="88"/>
        <v>0</v>
      </c>
      <c r="AH546" s="92">
        <f t="shared" si="89"/>
        <v>0</v>
      </c>
      <c r="AI546" s="92">
        <f t="shared" si="90"/>
        <v>0</v>
      </c>
      <c r="AJ546" s="92">
        <f t="shared" si="91"/>
        <v>0</v>
      </c>
      <c r="AK546" s="92">
        <f t="shared" si="92"/>
        <v>0</v>
      </c>
      <c r="AL546" s="92">
        <f t="shared" si="93"/>
        <v>0</v>
      </c>
      <c r="AM546" s="92">
        <f t="shared" si="94"/>
        <v>0</v>
      </c>
      <c r="AN546" s="96">
        <f t="shared" si="95"/>
        <v>-295003.86</v>
      </c>
      <c r="AO546" s="94">
        <f t="shared" si="96"/>
        <v>-295628.86</v>
      </c>
    </row>
    <row r="547" spans="29:41" hidden="1" x14ac:dyDescent="0.25">
      <c r="AC547" s="93">
        <v>489</v>
      </c>
      <c r="AD547" s="95">
        <f t="shared" si="85"/>
        <v>625</v>
      </c>
      <c r="AE547" s="92">
        <f t="shared" si="86"/>
        <v>0</v>
      </c>
      <c r="AF547" s="92">
        <f t="shared" si="87"/>
        <v>0</v>
      </c>
      <c r="AG547" s="92">
        <f t="shared" si="88"/>
        <v>0</v>
      </c>
      <c r="AH547" s="92">
        <f t="shared" si="89"/>
        <v>0</v>
      </c>
      <c r="AI547" s="92">
        <f t="shared" si="90"/>
        <v>0</v>
      </c>
      <c r="AJ547" s="92">
        <f t="shared" si="91"/>
        <v>0</v>
      </c>
      <c r="AK547" s="92">
        <f t="shared" si="92"/>
        <v>0</v>
      </c>
      <c r="AL547" s="92">
        <f t="shared" si="93"/>
        <v>0</v>
      </c>
      <c r="AM547" s="92">
        <f t="shared" si="94"/>
        <v>0</v>
      </c>
      <c r="AN547" s="96">
        <f t="shared" si="95"/>
        <v>-295628.86</v>
      </c>
      <c r="AO547" s="94">
        <f t="shared" si="96"/>
        <v>-296253.86</v>
      </c>
    </row>
    <row r="548" spans="29:41" hidden="1" x14ac:dyDescent="0.25">
      <c r="AC548" s="93">
        <v>490</v>
      </c>
      <c r="AD548" s="95">
        <f t="shared" si="85"/>
        <v>625</v>
      </c>
      <c r="AE548" s="92">
        <f t="shared" si="86"/>
        <v>0</v>
      </c>
      <c r="AF548" s="92">
        <f t="shared" si="87"/>
        <v>0</v>
      </c>
      <c r="AG548" s="92">
        <f t="shared" si="88"/>
        <v>0</v>
      </c>
      <c r="AH548" s="92">
        <f t="shared" si="89"/>
        <v>0</v>
      </c>
      <c r="AI548" s="92">
        <f t="shared" si="90"/>
        <v>0</v>
      </c>
      <c r="AJ548" s="92">
        <f t="shared" si="91"/>
        <v>0</v>
      </c>
      <c r="AK548" s="92">
        <f t="shared" si="92"/>
        <v>0</v>
      </c>
      <c r="AL548" s="92">
        <f t="shared" si="93"/>
        <v>0</v>
      </c>
      <c r="AM548" s="92">
        <f t="shared" si="94"/>
        <v>0</v>
      </c>
      <c r="AN548" s="96">
        <f t="shared" si="95"/>
        <v>-296253.86</v>
      </c>
      <c r="AO548" s="94">
        <f t="shared" si="96"/>
        <v>-296878.86</v>
      </c>
    </row>
    <row r="549" spans="29:41" hidden="1" x14ac:dyDescent="0.25">
      <c r="AC549" s="93">
        <v>491</v>
      </c>
      <c r="AD549" s="95">
        <f t="shared" si="85"/>
        <v>625</v>
      </c>
      <c r="AE549" s="92">
        <f t="shared" si="86"/>
        <v>0</v>
      </c>
      <c r="AF549" s="92">
        <f t="shared" si="87"/>
        <v>0</v>
      </c>
      <c r="AG549" s="92">
        <f t="shared" si="88"/>
        <v>0</v>
      </c>
      <c r="AH549" s="92">
        <f t="shared" si="89"/>
        <v>0</v>
      </c>
      <c r="AI549" s="92">
        <f t="shared" si="90"/>
        <v>0</v>
      </c>
      <c r="AJ549" s="92">
        <f t="shared" si="91"/>
        <v>0</v>
      </c>
      <c r="AK549" s="92">
        <f t="shared" si="92"/>
        <v>0</v>
      </c>
      <c r="AL549" s="92">
        <f t="shared" si="93"/>
        <v>0</v>
      </c>
      <c r="AM549" s="92">
        <f t="shared" si="94"/>
        <v>0</v>
      </c>
      <c r="AN549" s="96">
        <f t="shared" si="95"/>
        <v>-296878.86</v>
      </c>
      <c r="AO549" s="94">
        <f t="shared" si="96"/>
        <v>-297503.86</v>
      </c>
    </row>
    <row r="550" spans="29:41" hidden="1" x14ac:dyDescent="0.25">
      <c r="AC550" s="93">
        <v>492</v>
      </c>
      <c r="AD550" s="95">
        <f t="shared" si="85"/>
        <v>625</v>
      </c>
      <c r="AE550" s="92">
        <f t="shared" si="86"/>
        <v>0</v>
      </c>
      <c r="AF550" s="92">
        <f t="shared" si="87"/>
        <v>0</v>
      </c>
      <c r="AG550" s="92">
        <f t="shared" si="88"/>
        <v>0</v>
      </c>
      <c r="AH550" s="92">
        <f t="shared" si="89"/>
        <v>0</v>
      </c>
      <c r="AI550" s="92">
        <f t="shared" si="90"/>
        <v>0</v>
      </c>
      <c r="AJ550" s="92">
        <f t="shared" si="91"/>
        <v>0</v>
      </c>
      <c r="AK550" s="92">
        <f t="shared" si="92"/>
        <v>0</v>
      </c>
      <c r="AL550" s="92">
        <f t="shared" si="93"/>
        <v>0</v>
      </c>
      <c r="AM550" s="92">
        <f t="shared" si="94"/>
        <v>0</v>
      </c>
      <c r="AN550" s="96">
        <f t="shared" si="95"/>
        <v>-297503.86</v>
      </c>
      <c r="AO550" s="94">
        <f t="shared" si="96"/>
        <v>-298128.86</v>
      </c>
    </row>
    <row r="551" spans="29:41" hidden="1" x14ac:dyDescent="0.25">
      <c r="AC551" s="93">
        <v>493</v>
      </c>
      <c r="AD551" s="95">
        <f t="shared" si="85"/>
        <v>625</v>
      </c>
      <c r="AE551" s="92">
        <f t="shared" si="86"/>
        <v>0</v>
      </c>
      <c r="AF551" s="92">
        <f t="shared" si="87"/>
        <v>0</v>
      </c>
      <c r="AG551" s="92">
        <f t="shared" si="88"/>
        <v>0</v>
      </c>
      <c r="AH551" s="92">
        <f t="shared" si="89"/>
        <v>0</v>
      </c>
      <c r="AI551" s="92">
        <f t="shared" si="90"/>
        <v>0</v>
      </c>
      <c r="AJ551" s="92">
        <f t="shared" si="91"/>
        <v>0</v>
      </c>
      <c r="AK551" s="92">
        <f t="shared" si="92"/>
        <v>0</v>
      </c>
      <c r="AL551" s="92">
        <f t="shared" si="93"/>
        <v>0</v>
      </c>
      <c r="AM551" s="92">
        <f t="shared" si="94"/>
        <v>0</v>
      </c>
      <c r="AN551" s="96">
        <f t="shared" si="95"/>
        <v>-298128.86</v>
      </c>
      <c r="AO551" s="94">
        <f t="shared" si="96"/>
        <v>-298753.86</v>
      </c>
    </row>
    <row r="552" spans="29:41" hidden="1" x14ac:dyDescent="0.25">
      <c r="AC552" s="93">
        <v>494</v>
      </c>
      <c r="AD552" s="95">
        <f t="shared" si="85"/>
        <v>625</v>
      </c>
      <c r="AE552" s="92">
        <f t="shared" si="86"/>
        <v>0</v>
      </c>
      <c r="AF552" s="92">
        <f t="shared" si="87"/>
        <v>0</v>
      </c>
      <c r="AG552" s="92">
        <f t="shared" si="88"/>
        <v>0</v>
      </c>
      <c r="AH552" s="92">
        <f t="shared" si="89"/>
        <v>0</v>
      </c>
      <c r="AI552" s="92">
        <f t="shared" si="90"/>
        <v>0</v>
      </c>
      <c r="AJ552" s="92">
        <f t="shared" si="91"/>
        <v>0</v>
      </c>
      <c r="AK552" s="92">
        <f t="shared" si="92"/>
        <v>0</v>
      </c>
      <c r="AL552" s="92">
        <f t="shared" si="93"/>
        <v>0</v>
      </c>
      <c r="AM552" s="92">
        <f t="shared" si="94"/>
        <v>0</v>
      </c>
      <c r="AN552" s="96">
        <f t="shared" si="95"/>
        <v>-298753.86</v>
      </c>
      <c r="AO552" s="94">
        <f t="shared" si="96"/>
        <v>-299378.86</v>
      </c>
    </row>
    <row r="553" spans="29:41" hidden="1" x14ac:dyDescent="0.25">
      <c r="AC553" s="93">
        <v>495</v>
      </c>
      <c r="AD553" s="95">
        <f t="shared" si="85"/>
        <v>625</v>
      </c>
      <c r="AE553" s="92">
        <f t="shared" si="86"/>
        <v>0</v>
      </c>
      <c r="AF553" s="92">
        <f t="shared" si="87"/>
        <v>0</v>
      </c>
      <c r="AG553" s="92">
        <f t="shared" si="88"/>
        <v>0</v>
      </c>
      <c r="AH553" s="92">
        <f t="shared" si="89"/>
        <v>0</v>
      </c>
      <c r="AI553" s="92">
        <f t="shared" si="90"/>
        <v>0</v>
      </c>
      <c r="AJ553" s="92">
        <f t="shared" si="91"/>
        <v>0</v>
      </c>
      <c r="AK553" s="92">
        <f t="shared" si="92"/>
        <v>0</v>
      </c>
      <c r="AL553" s="92">
        <f t="shared" si="93"/>
        <v>0</v>
      </c>
      <c r="AM553" s="92">
        <f t="shared" si="94"/>
        <v>0</v>
      </c>
      <c r="AN553" s="96">
        <f t="shared" si="95"/>
        <v>-299378.86</v>
      </c>
      <c r="AO553" s="94">
        <f t="shared" si="96"/>
        <v>-300003.86</v>
      </c>
    </row>
    <row r="554" spans="29:41" hidden="1" x14ac:dyDescent="0.25">
      <c r="AC554" s="93">
        <v>496</v>
      </c>
      <c r="AD554" s="95">
        <f t="shared" si="85"/>
        <v>625</v>
      </c>
      <c r="AE554" s="92">
        <f t="shared" si="86"/>
        <v>0</v>
      </c>
      <c r="AF554" s="92">
        <f t="shared" si="87"/>
        <v>0</v>
      </c>
      <c r="AG554" s="92">
        <f t="shared" si="88"/>
        <v>0</v>
      </c>
      <c r="AH554" s="92">
        <f t="shared" si="89"/>
        <v>0</v>
      </c>
      <c r="AI554" s="92">
        <f t="shared" si="90"/>
        <v>0</v>
      </c>
      <c r="AJ554" s="92">
        <f t="shared" si="91"/>
        <v>0</v>
      </c>
      <c r="AK554" s="92">
        <f t="shared" si="92"/>
        <v>0</v>
      </c>
      <c r="AL554" s="92">
        <f t="shared" si="93"/>
        <v>0</v>
      </c>
      <c r="AM554" s="92">
        <f t="shared" si="94"/>
        <v>0</v>
      </c>
      <c r="AN554" s="96">
        <f t="shared" si="95"/>
        <v>-300003.86</v>
      </c>
      <c r="AO554" s="94">
        <f t="shared" si="96"/>
        <v>-300628.86</v>
      </c>
    </row>
    <row r="555" spans="29:41" hidden="1" x14ac:dyDescent="0.25">
      <c r="AC555" s="93">
        <v>497</v>
      </c>
      <c r="AD555" s="95">
        <f t="shared" si="85"/>
        <v>625</v>
      </c>
      <c r="AE555" s="92">
        <f t="shared" si="86"/>
        <v>0</v>
      </c>
      <c r="AF555" s="92">
        <f t="shared" si="87"/>
        <v>0</v>
      </c>
      <c r="AG555" s="92">
        <f t="shared" si="88"/>
        <v>0</v>
      </c>
      <c r="AH555" s="92">
        <f t="shared" si="89"/>
        <v>0</v>
      </c>
      <c r="AI555" s="92">
        <f t="shared" si="90"/>
        <v>0</v>
      </c>
      <c r="AJ555" s="92">
        <f t="shared" si="91"/>
        <v>0</v>
      </c>
      <c r="AK555" s="92">
        <f t="shared" si="92"/>
        <v>0</v>
      </c>
      <c r="AL555" s="92">
        <f t="shared" si="93"/>
        <v>0</v>
      </c>
      <c r="AM555" s="92">
        <f t="shared" si="94"/>
        <v>0</v>
      </c>
      <c r="AN555" s="96">
        <f t="shared" si="95"/>
        <v>-300628.86</v>
      </c>
      <c r="AO555" s="94">
        <f t="shared" si="96"/>
        <v>-301253.86</v>
      </c>
    </row>
    <row r="556" spans="29:41" hidden="1" x14ac:dyDescent="0.25">
      <c r="AC556" s="93">
        <v>498</v>
      </c>
      <c r="AD556" s="95">
        <f t="shared" si="85"/>
        <v>625</v>
      </c>
      <c r="AE556" s="92">
        <f t="shared" si="86"/>
        <v>0</v>
      </c>
      <c r="AF556" s="92">
        <f t="shared" si="87"/>
        <v>0</v>
      </c>
      <c r="AG556" s="92">
        <f t="shared" si="88"/>
        <v>0</v>
      </c>
      <c r="AH556" s="92">
        <f t="shared" si="89"/>
        <v>0</v>
      </c>
      <c r="AI556" s="92">
        <f t="shared" si="90"/>
        <v>0</v>
      </c>
      <c r="AJ556" s="92">
        <f t="shared" si="91"/>
        <v>0</v>
      </c>
      <c r="AK556" s="92">
        <f t="shared" si="92"/>
        <v>0</v>
      </c>
      <c r="AL556" s="92">
        <f t="shared" si="93"/>
        <v>0</v>
      </c>
      <c r="AM556" s="92">
        <f t="shared" si="94"/>
        <v>0</v>
      </c>
      <c r="AN556" s="96">
        <f t="shared" si="95"/>
        <v>-301253.86</v>
      </c>
      <c r="AO556" s="94">
        <f t="shared" si="96"/>
        <v>-301878.86</v>
      </c>
    </row>
    <row r="557" spans="29:41" hidden="1" x14ac:dyDescent="0.25">
      <c r="AC557" s="93">
        <v>499</v>
      </c>
      <c r="AD557" s="95">
        <f t="shared" si="85"/>
        <v>625</v>
      </c>
      <c r="AE557" s="92">
        <f t="shared" si="86"/>
        <v>0</v>
      </c>
      <c r="AF557" s="92">
        <f t="shared" si="87"/>
        <v>0</v>
      </c>
      <c r="AG557" s="92">
        <f t="shared" si="88"/>
        <v>0</v>
      </c>
      <c r="AH557" s="92">
        <f t="shared" si="89"/>
        <v>0</v>
      </c>
      <c r="AI557" s="92">
        <f t="shared" si="90"/>
        <v>0</v>
      </c>
      <c r="AJ557" s="92">
        <f t="shared" si="91"/>
        <v>0</v>
      </c>
      <c r="AK557" s="92">
        <f t="shared" si="92"/>
        <v>0</v>
      </c>
      <c r="AL557" s="92">
        <f t="shared" si="93"/>
        <v>0</v>
      </c>
      <c r="AM557" s="92">
        <f t="shared" si="94"/>
        <v>0</v>
      </c>
      <c r="AN557" s="96">
        <f t="shared" si="95"/>
        <v>-301878.86</v>
      </c>
      <c r="AO557" s="94">
        <f t="shared" si="96"/>
        <v>-302503.86</v>
      </c>
    </row>
    <row r="558" spans="29:41" hidden="1" x14ac:dyDescent="0.25">
      <c r="AC558" s="93">
        <v>500</v>
      </c>
      <c r="AD558" s="95">
        <f t="shared" si="85"/>
        <v>625</v>
      </c>
      <c r="AE558" s="92">
        <f t="shared" si="86"/>
        <v>0</v>
      </c>
      <c r="AF558" s="92">
        <f t="shared" si="87"/>
        <v>0</v>
      </c>
      <c r="AG558" s="92">
        <f t="shared" si="88"/>
        <v>0</v>
      </c>
      <c r="AH558" s="92">
        <f t="shared" si="89"/>
        <v>0</v>
      </c>
      <c r="AI558" s="92">
        <f t="shared" si="90"/>
        <v>0</v>
      </c>
      <c r="AJ558" s="92">
        <f t="shared" si="91"/>
        <v>0</v>
      </c>
      <c r="AK558" s="92">
        <f t="shared" si="92"/>
        <v>0</v>
      </c>
      <c r="AL558" s="92">
        <f t="shared" si="93"/>
        <v>0</v>
      </c>
      <c r="AM558" s="92">
        <f t="shared" si="94"/>
        <v>0</v>
      </c>
      <c r="AN558" s="96">
        <f t="shared" si="95"/>
        <v>-302503.86</v>
      </c>
      <c r="AO558" s="94">
        <f t="shared" si="96"/>
        <v>-303128.86</v>
      </c>
    </row>
  </sheetData>
  <sheetProtection selectLockedCells="1"/>
  <dataConsolidate/>
  <mergeCells count="35">
    <mergeCell ref="C41:D41"/>
    <mergeCell ref="C51:F54"/>
    <mergeCell ref="C35:D35"/>
    <mergeCell ref="H35:Y35"/>
    <mergeCell ref="H43:Y43"/>
    <mergeCell ref="H44:Y44"/>
    <mergeCell ref="H39:Y39"/>
    <mergeCell ref="H41:Y41"/>
    <mergeCell ref="H48:Y49"/>
    <mergeCell ref="H47:Y47"/>
    <mergeCell ref="H45:Y45"/>
    <mergeCell ref="H46:Y46"/>
    <mergeCell ref="H27:Y27"/>
    <mergeCell ref="H31:Y31"/>
    <mergeCell ref="H32:Y32"/>
    <mergeCell ref="H33:Y33"/>
    <mergeCell ref="C26:D26"/>
    <mergeCell ref="H26:Y26"/>
    <mergeCell ref="H24:Y24"/>
    <mergeCell ref="H20:Y21"/>
    <mergeCell ref="H19:Y19"/>
    <mergeCell ref="H22:Y23"/>
    <mergeCell ref="C10:C11"/>
    <mergeCell ref="F10:F11"/>
    <mergeCell ref="H13:Y13"/>
    <mergeCell ref="H14:Y14"/>
    <mergeCell ref="H11:Y11"/>
    <mergeCell ref="A1:AA1"/>
    <mergeCell ref="C2:E2"/>
    <mergeCell ref="H2:Y2"/>
    <mergeCell ref="H9:Y9"/>
    <mergeCell ref="H4:Y4"/>
    <mergeCell ref="C4:G4"/>
    <mergeCell ref="C8:C9"/>
    <mergeCell ref="F8:F9"/>
  </mergeCells>
  <dataValidations count="1">
    <dataValidation type="list" allowBlank="1" showInputMessage="1" showErrorMessage="1" sqref="E48:F48 E50:F50" xr:uid="{00000000-0002-0000-0100-000000000000}">
      <formula1>#REF!</formula1>
    </dataValidation>
  </dataValidations>
  <hyperlinks>
    <hyperlink ref="C58" r:id="rId1" xr:uid="{A12A82B3-C6A6-4358-A784-5780A387DD3C}"/>
    <hyperlink ref="C59" r:id="rId2" display="https://www.gov.uk/employment-support-allowance/what-youll-get" xr:uid="{50DB78BD-27BB-446F-A583-7E7A1CD627C6}"/>
    <hyperlink ref="C60" r:id="rId3" display="https://www.gov.uk/pip/how-much-youll-get" xr:uid="{4EEA5C34-1101-4F00-ACE8-221004F94561}"/>
    <hyperlink ref="C61" r:id="rId4" xr:uid="{0A2C00FE-AAF8-43D7-AA73-F4261B2F7324}"/>
    <hyperlink ref="C66" r:id="rId5" display="https://payadvice.uk/2022/12/01/statutory-sick-pay-increases-from-april-2023-to-109-40/" xr:uid="{677CE0A1-9AB7-48AE-84B6-33F4B395E312}"/>
    <hyperlink ref="C67" r:id="rId6" display="https://www.lancs.live/news/cost-of-living/full-list-13-dwp-benefits-25669144" xr:uid="{8FD1CE21-C79D-4C04-AE7C-39DC4EFF8507}"/>
    <hyperlink ref="C68" r:id="rId7" location=":~:text=From%20April%2C%20millions%20of%20people,Housing%20Benefit%20and%20Jobseeker%27s%20Allowance." xr:uid="{E057EA05-E5D9-417F-9E6C-5912647CC486}"/>
    <hyperlink ref="AA20" r:id="rId8" location=":~:text=This%20will%20be%3A,re%20aged%2025%20or%20over" xr:uid="{97879827-A810-4B20-BF0C-01AFE959F92C}"/>
    <hyperlink ref="AA19" r:id="rId9" xr:uid="{33320819-B20A-4362-ABBE-9A46765B8272}"/>
    <hyperlink ref="AA22" r:id="rId10" xr:uid="{55121FF9-7ABA-4BF9-AA40-2B8BCE9EBCC3}"/>
    <hyperlink ref="AA24" r:id="rId11" xr:uid="{18D90929-0FA6-44E2-857B-A2F66AD31FB2}"/>
  </hyperlinks>
  <pageMargins left="0.39370078740157483" right="0.39370078740157483" top="0.39370078740157483" bottom="0.39370078740157483" header="0" footer="0"/>
  <pageSetup paperSize="8" scale="51" fitToHeight="0" orientation="portrait" r:id="rId12"/>
  <headerFooter>
    <oddHeader>&amp;R&amp;"Arial"&amp;10&amp;KA80000Highly Confidential&amp;1#</oddHeader>
  </headerFooter>
  <drawing r:id="rId1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EC59"/>
  <sheetViews>
    <sheetView topLeftCell="A13" zoomScale="90" zoomScaleNormal="90" workbookViewId="0">
      <pane xSplit="2" topLeftCell="C1" activePane="topRight" state="frozen"/>
      <selection pane="topRight" activeCell="I45" sqref="I45"/>
    </sheetView>
  </sheetViews>
  <sheetFormatPr defaultColWidth="9.1796875" defaultRowHeight="10" x14ac:dyDescent="0.2"/>
  <cols>
    <col min="1" max="1" width="3" style="1" customWidth="1"/>
    <col min="2" max="2" width="26.453125" style="1" customWidth="1"/>
    <col min="3" max="3" width="11.7265625" style="1" bestFit="1" customWidth="1"/>
    <col min="4" max="7" width="9.1796875" style="1"/>
    <col min="8" max="8" width="9.81640625" style="1" customWidth="1"/>
    <col min="9" max="82" width="9.1796875" style="1"/>
    <col min="83" max="83" width="9.453125" style="1" bestFit="1" customWidth="1"/>
    <col min="84" max="16384" width="9.1796875" style="1"/>
  </cols>
  <sheetData>
    <row r="2" spans="2:133" s="3" customFormat="1" ht="10.5" x14ac:dyDescent="0.25">
      <c r="B2" s="14" t="s">
        <v>50</v>
      </c>
      <c r="C2" s="18">
        <v>10000</v>
      </c>
      <c r="D2" s="18">
        <f>C2+1000</f>
        <v>11000</v>
      </c>
      <c r="E2" s="18">
        <f t="shared" ref="E2:BP2" si="0">D2+1000</f>
        <v>12000</v>
      </c>
      <c r="F2" s="18">
        <f t="shared" si="0"/>
        <v>13000</v>
      </c>
      <c r="G2" s="18">
        <f t="shared" si="0"/>
        <v>14000</v>
      </c>
      <c r="H2" s="18">
        <f t="shared" si="0"/>
        <v>15000</v>
      </c>
      <c r="I2" s="18">
        <f t="shared" si="0"/>
        <v>16000</v>
      </c>
      <c r="J2" s="18">
        <f t="shared" si="0"/>
        <v>17000</v>
      </c>
      <c r="K2" s="18">
        <f t="shared" si="0"/>
        <v>18000</v>
      </c>
      <c r="L2" s="18">
        <f t="shared" si="0"/>
        <v>19000</v>
      </c>
      <c r="M2" s="18">
        <f t="shared" si="0"/>
        <v>20000</v>
      </c>
      <c r="N2" s="18">
        <f t="shared" si="0"/>
        <v>21000</v>
      </c>
      <c r="O2" s="18">
        <f t="shared" si="0"/>
        <v>22000</v>
      </c>
      <c r="P2" s="18">
        <f t="shared" si="0"/>
        <v>23000</v>
      </c>
      <c r="Q2" s="18">
        <f t="shared" si="0"/>
        <v>24000</v>
      </c>
      <c r="R2" s="18">
        <f t="shared" si="0"/>
        <v>25000</v>
      </c>
      <c r="S2" s="18">
        <f t="shared" si="0"/>
        <v>26000</v>
      </c>
      <c r="T2" s="18">
        <f t="shared" si="0"/>
        <v>27000</v>
      </c>
      <c r="U2" s="18">
        <f t="shared" si="0"/>
        <v>28000</v>
      </c>
      <c r="V2" s="18">
        <f t="shared" si="0"/>
        <v>29000</v>
      </c>
      <c r="W2" s="18">
        <f t="shared" si="0"/>
        <v>30000</v>
      </c>
      <c r="X2" s="18">
        <f t="shared" si="0"/>
        <v>31000</v>
      </c>
      <c r="Y2" s="18">
        <f t="shared" si="0"/>
        <v>32000</v>
      </c>
      <c r="Z2" s="18">
        <f t="shared" si="0"/>
        <v>33000</v>
      </c>
      <c r="AA2" s="18">
        <f t="shared" si="0"/>
        <v>34000</v>
      </c>
      <c r="AB2" s="18">
        <f t="shared" si="0"/>
        <v>35000</v>
      </c>
      <c r="AC2" s="18">
        <f t="shared" si="0"/>
        <v>36000</v>
      </c>
      <c r="AD2" s="18">
        <f t="shared" si="0"/>
        <v>37000</v>
      </c>
      <c r="AE2" s="18">
        <f t="shared" si="0"/>
        <v>38000</v>
      </c>
      <c r="AF2" s="18">
        <f t="shared" si="0"/>
        <v>39000</v>
      </c>
      <c r="AG2" s="18">
        <f t="shared" si="0"/>
        <v>40000</v>
      </c>
      <c r="AH2" s="18">
        <f t="shared" si="0"/>
        <v>41000</v>
      </c>
      <c r="AI2" s="18">
        <f t="shared" si="0"/>
        <v>42000</v>
      </c>
      <c r="AJ2" s="18">
        <f t="shared" si="0"/>
        <v>43000</v>
      </c>
      <c r="AK2" s="18">
        <f t="shared" si="0"/>
        <v>44000</v>
      </c>
      <c r="AL2" s="18">
        <f t="shared" si="0"/>
        <v>45000</v>
      </c>
      <c r="AM2" s="18">
        <f t="shared" si="0"/>
        <v>46000</v>
      </c>
      <c r="AN2" s="18">
        <f t="shared" si="0"/>
        <v>47000</v>
      </c>
      <c r="AO2" s="18">
        <f t="shared" si="0"/>
        <v>48000</v>
      </c>
      <c r="AP2" s="18">
        <f t="shared" si="0"/>
        <v>49000</v>
      </c>
      <c r="AQ2" s="18">
        <f t="shared" si="0"/>
        <v>50000</v>
      </c>
      <c r="AR2" s="18">
        <f t="shared" si="0"/>
        <v>51000</v>
      </c>
      <c r="AS2" s="18">
        <f t="shared" si="0"/>
        <v>52000</v>
      </c>
      <c r="AT2" s="18">
        <f t="shared" si="0"/>
        <v>53000</v>
      </c>
      <c r="AU2" s="18">
        <f t="shared" si="0"/>
        <v>54000</v>
      </c>
      <c r="AV2" s="18">
        <f t="shared" si="0"/>
        <v>55000</v>
      </c>
      <c r="AW2" s="18">
        <f t="shared" si="0"/>
        <v>56000</v>
      </c>
      <c r="AX2" s="18">
        <f t="shared" si="0"/>
        <v>57000</v>
      </c>
      <c r="AY2" s="18">
        <f t="shared" si="0"/>
        <v>58000</v>
      </c>
      <c r="AZ2" s="18">
        <f t="shared" si="0"/>
        <v>59000</v>
      </c>
      <c r="BA2" s="18">
        <f t="shared" si="0"/>
        <v>60000</v>
      </c>
      <c r="BB2" s="18">
        <f t="shared" si="0"/>
        <v>61000</v>
      </c>
      <c r="BC2" s="18">
        <f t="shared" si="0"/>
        <v>62000</v>
      </c>
      <c r="BD2" s="18">
        <f t="shared" si="0"/>
        <v>63000</v>
      </c>
      <c r="BE2" s="18">
        <f t="shared" si="0"/>
        <v>64000</v>
      </c>
      <c r="BF2" s="18">
        <f t="shared" si="0"/>
        <v>65000</v>
      </c>
      <c r="BG2" s="18">
        <f t="shared" si="0"/>
        <v>66000</v>
      </c>
      <c r="BH2" s="18">
        <f t="shared" si="0"/>
        <v>67000</v>
      </c>
      <c r="BI2" s="18">
        <f t="shared" si="0"/>
        <v>68000</v>
      </c>
      <c r="BJ2" s="18">
        <f t="shared" si="0"/>
        <v>69000</v>
      </c>
      <c r="BK2" s="18">
        <f t="shared" si="0"/>
        <v>70000</v>
      </c>
      <c r="BL2" s="18">
        <f t="shared" si="0"/>
        <v>71000</v>
      </c>
      <c r="BM2" s="18">
        <f t="shared" si="0"/>
        <v>72000</v>
      </c>
      <c r="BN2" s="18">
        <f t="shared" si="0"/>
        <v>73000</v>
      </c>
      <c r="BO2" s="18">
        <f t="shared" si="0"/>
        <v>74000</v>
      </c>
      <c r="BP2" s="18">
        <f t="shared" si="0"/>
        <v>75000</v>
      </c>
      <c r="BQ2" s="18">
        <f t="shared" ref="BQ2:EB2" si="1">BP2+1000</f>
        <v>76000</v>
      </c>
      <c r="BR2" s="18">
        <f t="shared" si="1"/>
        <v>77000</v>
      </c>
      <c r="BS2" s="18">
        <f t="shared" si="1"/>
        <v>78000</v>
      </c>
      <c r="BT2" s="18">
        <f t="shared" si="1"/>
        <v>79000</v>
      </c>
      <c r="BU2" s="18">
        <f t="shared" si="1"/>
        <v>80000</v>
      </c>
      <c r="BV2" s="18">
        <f t="shared" si="1"/>
        <v>81000</v>
      </c>
      <c r="BW2" s="18">
        <f t="shared" si="1"/>
        <v>82000</v>
      </c>
      <c r="BX2" s="18">
        <f t="shared" si="1"/>
        <v>83000</v>
      </c>
      <c r="BY2" s="18">
        <f t="shared" si="1"/>
        <v>84000</v>
      </c>
      <c r="BZ2" s="18">
        <f t="shared" si="1"/>
        <v>85000</v>
      </c>
      <c r="CA2" s="18">
        <f t="shared" si="1"/>
        <v>86000</v>
      </c>
      <c r="CB2" s="18">
        <f t="shared" si="1"/>
        <v>87000</v>
      </c>
      <c r="CC2" s="18">
        <f t="shared" si="1"/>
        <v>88000</v>
      </c>
      <c r="CD2" s="18">
        <f t="shared" si="1"/>
        <v>89000</v>
      </c>
      <c r="CE2" s="18">
        <f t="shared" si="1"/>
        <v>90000</v>
      </c>
      <c r="CF2" s="18">
        <f t="shared" si="1"/>
        <v>91000</v>
      </c>
      <c r="CG2" s="18">
        <f t="shared" si="1"/>
        <v>92000</v>
      </c>
      <c r="CH2" s="18">
        <f t="shared" si="1"/>
        <v>93000</v>
      </c>
      <c r="CI2" s="18">
        <f t="shared" si="1"/>
        <v>94000</v>
      </c>
      <c r="CJ2" s="18">
        <f t="shared" si="1"/>
        <v>95000</v>
      </c>
      <c r="CK2" s="18">
        <f t="shared" si="1"/>
        <v>96000</v>
      </c>
      <c r="CL2" s="18">
        <f t="shared" si="1"/>
        <v>97000</v>
      </c>
      <c r="CM2" s="18">
        <f t="shared" si="1"/>
        <v>98000</v>
      </c>
      <c r="CN2" s="18">
        <f t="shared" si="1"/>
        <v>99000</v>
      </c>
      <c r="CO2" s="18">
        <f t="shared" si="1"/>
        <v>100000</v>
      </c>
      <c r="CP2" s="18">
        <f t="shared" si="1"/>
        <v>101000</v>
      </c>
      <c r="CQ2" s="18">
        <f t="shared" si="1"/>
        <v>102000</v>
      </c>
      <c r="CR2" s="18">
        <f t="shared" si="1"/>
        <v>103000</v>
      </c>
      <c r="CS2" s="18">
        <f t="shared" si="1"/>
        <v>104000</v>
      </c>
      <c r="CT2" s="18">
        <f t="shared" si="1"/>
        <v>105000</v>
      </c>
      <c r="CU2" s="18">
        <f t="shared" si="1"/>
        <v>106000</v>
      </c>
      <c r="CV2" s="18">
        <f t="shared" si="1"/>
        <v>107000</v>
      </c>
      <c r="CW2" s="18">
        <f t="shared" si="1"/>
        <v>108000</v>
      </c>
      <c r="CX2" s="18">
        <f t="shared" si="1"/>
        <v>109000</v>
      </c>
      <c r="CY2" s="18">
        <f t="shared" si="1"/>
        <v>110000</v>
      </c>
      <c r="CZ2" s="18">
        <f t="shared" si="1"/>
        <v>111000</v>
      </c>
      <c r="DA2" s="18">
        <f t="shared" si="1"/>
        <v>112000</v>
      </c>
      <c r="DB2" s="18">
        <f t="shared" si="1"/>
        <v>113000</v>
      </c>
      <c r="DC2" s="18">
        <f t="shared" si="1"/>
        <v>114000</v>
      </c>
      <c r="DD2" s="18">
        <f t="shared" si="1"/>
        <v>115000</v>
      </c>
      <c r="DE2" s="18">
        <f t="shared" si="1"/>
        <v>116000</v>
      </c>
      <c r="DF2" s="18">
        <f t="shared" si="1"/>
        <v>117000</v>
      </c>
      <c r="DG2" s="18">
        <f t="shared" si="1"/>
        <v>118000</v>
      </c>
      <c r="DH2" s="18">
        <f t="shared" si="1"/>
        <v>119000</v>
      </c>
      <c r="DI2" s="18">
        <f t="shared" si="1"/>
        <v>120000</v>
      </c>
      <c r="DJ2" s="18">
        <f t="shared" si="1"/>
        <v>121000</v>
      </c>
      <c r="DK2" s="18">
        <f t="shared" si="1"/>
        <v>122000</v>
      </c>
      <c r="DL2" s="18">
        <f t="shared" si="1"/>
        <v>123000</v>
      </c>
      <c r="DM2" s="18">
        <f t="shared" si="1"/>
        <v>124000</v>
      </c>
      <c r="DN2" s="18">
        <f t="shared" si="1"/>
        <v>125000</v>
      </c>
      <c r="DO2" s="18">
        <f t="shared" si="1"/>
        <v>126000</v>
      </c>
      <c r="DP2" s="18">
        <f t="shared" si="1"/>
        <v>127000</v>
      </c>
      <c r="DQ2" s="18">
        <f t="shared" si="1"/>
        <v>128000</v>
      </c>
      <c r="DR2" s="18">
        <f t="shared" si="1"/>
        <v>129000</v>
      </c>
      <c r="DS2" s="18">
        <f t="shared" si="1"/>
        <v>130000</v>
      </c>
      <c r="DT2" s="18">
        <f t="shared" si="1"/>
        <v>131000</v>
      </c>
      <c r="DU2" s="18">
        <f t="shared" si="1"/>
        <v>132000</v>
      </c>
      <c r="DV2" s="18">
        <f t="shared" si="1"/>
        <v>133000</v>
      </c>
      <c r="DW2" s="18">
        <f t="shared" si="1"/>
        <v>134000</v>
      </c>
      <c r="DX2" s="18">
        <f t="shared" si="1"/>
        <v>135000</v>
      </c>
      <c r="DY2" s="18">
        <f t="shared" si="1"/>
        <v>136000</v>
      </c>
      <c r="DZ2" s="18">
        <f t="shared" si="1"/>
        <v>137000</v>
      </c>
      <c r="EA2" s="18">
        <f t="shared" si="1"/>
        <v>138000</v>
      </c>
      <c r="EB2" s="18">
        <f t="shared" si="1"/>
        <v>139000</v>
      </c>
      <c r="EC2" s="18">
        <f>EB2+1000</f>
        <v>140000</v>
      </c>
    </row>
    <row r="3" spans="2:133" s="12" customFormat="1" x14ac:dyDescent="0.2">
      <c r="B3" s="13" t="s">
        <v>51</v>
      </c>
      <c r="C3" s="24">
        <f t="shared" ref="C3:AH3" si="2">IF(C2&lt;=PersAllow_Limit,Personal_Allowance,MAX(0,Personal_Allowance-(C2-PersAllow_Limit)/2))</f>
        <v>12579</v>
      </c>
      <c r="D3" s="24">
        <f t="shared" si="2"/>
        <v>12579</v>
      </c>
      <c r="E3" s="24">
        <f t="shared" si="2"/>
        <v>12579</v>
      </c>
      <c r="F3" s="24">
        <f t="shared" si="2"/>
        <v>12579</v>
      </c>
      <c r="G3" s="24">
        <f t="shared" si="2"/>
        <v>12579</v>
      </c>
      <c r="H3" s="24">
        <f t="shared" si="2"/>
        <v>12579</v>
      </c>
      <c r="I3" s="24">
        <f t="shared" si="2"/>
        <v>12579</v>
      </c>
      <c r="J3" s="24">
        <f t="shared" si="2"/>
        <v>12579</v>
      </c>
      <c r="K3" s="24">
        <f t="shared" si="2"/>
        <v>12579</v>
      </c>
      <c r="L3" s="24">
        <f t="shared" si="2"/>
        <v>12579</v>
      </c>
      <c r="M3" s="24">
        <f t="shared" si="2"/>
        <v>12579</v>
      </c>
      <c r="N3" s="24">
        <f t="shared" si="2"/>
        <v>12579</v>
      </c>
      <c r="O3" s="24">
        <f t="shared" si="2"/>
        <v>12579</v>
      </c>
      <c r="P3" s="24">
        <f t="shared" si="2"/>
        <v>12579</v>
      </c>
      <c r="Q3" s="24">
        <f t="shared" si="2"/>
        <v>12579</v>
      </c>
      <c r="R3" s="24">
        <f t="shared" si="2"/>
        <v>12579</v>
      </c>
      <c r="S3" s="24">
        <f t="shared" si="2"/>
        <v>12579</v>
      </c>
      <c r="T3" s="24">
        <f t="shared" si="2"/>
        <v>12579</v>
      </c>
      <c r="U3" s="24">
        <f t="shared" si="2"/>
        <v>12579</v>
      </c>
      <c r="V3" s="24">
        <f t="shared" si="2"/>
        <v>12579</v>
      </c>
      <c r="W3" s="24">
        <f t="shared" si="2"/>
        <v>12579</v>
      </c>
      <c r="X3" s="24">
        <f t="shared" si="2"/>
        <v>12579</v>
      </c>
      <c r="Y3" s="24">
        <f t="shared" si="2"/>
        <v>12579</v>
      </c>
      <c r="Z3" s="24">
        <f t="shared" si="2"/>
        <v>12579</v>
      </c>
      <c r="AA3" s="24">
        <f t="shared" si="2"/>
        <v>12579</v>
      </c>
      <c r="AB3" s="24">
        <f t="shared" si="2"/>
        <v>12579</v>
      </c>
      <c r="AC3" s="24">
        <f t="shared" si="2"/>
        <v>12579</v>
      </c>
      <c r="AD3" s="24">
        <f t="shared" si="2"/>
        <v>12579</v>
      </c>
      <c r="AE3" s="24">
        <f t="shared" si="2"/>
        <v>12579</v>
      </c>
      <c r="AF3" s="24">
        <f t="shared" si="2"/>
        <v>12579</v>
      </c>
      <c r="AG3" s="24">
        <f t="shared" si="2"/>
        <v>12579</v>
      </c>
      <c r="AH3" s="24">
        <f t="shared" si="2"/>
        <v>12579</v>
      </c>
      <c r="AI3" s="24">
        <f t="shared" ref="AI3:BN3" si="3">IF(AI2&lt;=PersAllow_Limit,Personal_Allowance,MAX(0,Personal_Allowance-(AI2-PersAllow_Limit)/2))</f>
        <v>12579</v>
      </c>
      <c r="AJ3" s="24">
        <f t="shared" si="3"/>
        <v>12579</v>
      </c>
      <c r="AK3" s="24">
        <f t="shared" si="3"/>
        <v>12579</v>
      </c>
      <c r="AL3" s="24">
        <f t="shared" si="3"/>
        <v>12579</v>
      </c>
      <c r="AM3" s="24">
        <f t="shared" si="3"/>
        <v>12579</v>
      </c>
      <c r="AN3" s="24">
        <f t="shared" si="3"/>
        <v>12579</v>
      </c>
      <c r="AO3" s="24">
        <f t="shared" si="3"/>
        <v>12579</v>
      </c>
      <c r="AP3" s="24">
        <f t="shared" si="3"/>
        <v>12579</v>
      </c>
      <c r="AQ3" s="24">
        <f t="shared" si="3"/>
        <v>12579</v>
      </c>
      <c r="AR3" s="24">
        <f t="shared" si="3"/>
        <v>12579</v>
      </c>
      <c r="AS3" s="24">
        <f t="shared" si="3"/>
        <v>12579</v>
      </c>
      <c r="AT3" s="24">
        <f t="shared" si="3"/>
        <v>12579</v>
      </c>
      <c r="AU3" s="24">
        <f t="shared" si="3"/>
        <v>12579</v>
      </c>
      <c r="AV3" s="24">
        <f t="shared" si="3"/>
        <v>12579</v>
      </c>
      <c r="AW3" s="24">
        <f t="shared" si="3"/>
        <v>12579</v>
      </c>
      <c r="AX3" s="24">
        <f t="shared" si="3"/>
        <v>12579</v>
      </c>
      <c r="AY3" s="24">
        <f t="shared" si="3"/>
        <v>12579</v>
      </c>
      <c r="AZ3" s="24">
        <f t="shared" si="3"/>
        <v>12579</v>
      </c>
      <c r="BA3" s="24">
        <f t="shared" si="3"/>
        <v>12579</v>
      </c>
      <c r="BB3" s="24">
        <f t="shared" si="3"/>
        <v>12579</v>
      </c>
      <c r="BC3" s="24">
        <f t="shared" si="3"/>
        <v>12579</v>
      </c>
      <c r="BD3" s="24">
        <f t="shared" si="3"/>
        <v>12579</v>
      </c>
      <c r="BE3" s="24">
        <f t="shared" si="3"/>
        <v>12579</v>
      </c>
      <c r="BF3" s="24">
        <f t="shared" si="3"/>
        <v>12579</v>
      </c>
      <c r="BG3" s="24">
        <f t="shared" si="3"/>
        <v>12579</v>
      </c>
      <c r="BH3" s="24">
        <f t="shared" si="3"/>
        <v>12579</v>
      </c>
      <c r="BI3" s="24">
        <f t="shared" si="3"/>
        <v>12579</v>
      </c>
      <c r="BJ3" s="24">
        <f t="shared" si="3"/>
        <v>12579</v>
      </c>
      <c r="BK3" s="24">
        <f t="shared" si="3"/>
        <v>12579</v>
      </c>
      <c r="BL3" s="24">
        <f t="shared" si="3"/>
        <v>12579</v>
      </c>
      <c r="BM3" s="24">
        <f t="shared" si="3"/>
        <v>12579</v>
      </c>
      <c r="BN3" s="24">
        <f t="shared" si="3"/>
        <v>12579</v>
      </c>
      <c r="BO3" s="24">
        <f t="shared" ref="BO3:CT3" si="4">IF(BO2&lt;=PersAllow_Limit,Personal_Allowance,MAX(0,Personal_Allowance-(BO2-PersAllow_Limit)/2))</f>
        <v>12579</v>
      </c>
      <c r="BP3" s="24">
        <f t="shared" si="4"/>
        <v>12579</v>
      </c>
      <c r="BQ3" s="24">
        <f t="shared" si="4"/>
        <v>12579</v>
      </c>
      <c r="BR3" s="24">
        <f t="shared" si="4"/>
        <v>12579</v>
      </c>
      <c r="BS3" s="24">
        <f t="shared" si="4"/>
        <v>12579</v>
      </c>
      <c r="BT3" s="24">
        <f t="shared" si="4"/>
        <v>12579</v>
      </c>
      <c r="BU3" s="24">
        <f t="shared" si="4"/>
        <v>12579</v>
      </c>
      <c r="BV3" s="24">
        <f t="shared" si="4"/>
        <v>12579</v>
      </c>
      <c r="BW3" s="24">
        <f t="shared" si="4"/>
        <v>12579</v>
      </c>
      <c r="BX3" s="24">
        <f t="shared" si="4"/>
        <v>12579</v>
      </c>
      <c r="BY3" s="24">
        <f t="shared" si="4"/>
        <v>12579</v>
      </c>
      <c r="BZ3" s="24">
        <f t="shared" si="4"/>
        <v>12579</v>
      </c>
      <c r="CA3" s="24">
        <f t="shared" si="4"/>
        <v>12579</v>
      </c>
      <c r="CB3" s="24">
        <f t="shared" si="4"/>
        <v>12579</v>
      </c>
      <c r="CC3" s="24">
        <f t="shared" si="4"/>
        <v>12579</v>
      </c>
      <c r="CD3" s="24">
        <f t="shared" si="4"/>
        <v>12579</v>
      </c>
      <c r="CE3" s="24">
        <f t="shared" si="4"/>
        <v>12579</v>
      </c>
      <c r="CF3" s="24">
        <f t="shared" si="4"/>
        <v>12579</v>
      </c>
      <c r="CG3" s="24">
        <f t="shared" si="4"/>
        <v>12579</v>
      </c>
      <c r="CH3" s="24">
        <f t="shared" si="4"/>
        <v>12579</v>
      </c>
      <c r="CI3" s="24">
        <f t="shared" si="4"/>
        <v>12579</v>
      </c>
      <c r="CJ3" s="24">
        <f t="shared" si="4"/>
        <v>12579</v>
      </c>
      <c r="CK3" s="24">
        <f t="shared" si="4"/>
        <v>12579</v>
      </c>
      <c r="CL3" s="24">
        <f t="shared" si="4"/>
        <v>12579</v>
      </c>
      <c r="CM3" s="24">
        <f t="shared" si="4"/>
        <v>12579</v>
      </c>
      <c r="CN3" s="24">
        <f t="shared" si="4"/>
        <v>12579</v>
      </c>
      <c r="CO3" s="24">
        <f t="shared" si="4"/>
        <v>12579</v>
      </c>
      <c r="CP3" s="24">
        <f t="shared" si="4"/>
        <v>12079</v>
      </c>
      <c r="CQ3" s="24">
        <f t="shared" si="4"/>
        <v>11579</v>
      </c>
      <c r="CR3" s="24">
        <f t="shared" si="4"/>
        <v>11079</v>
      </c>
      <c r="CS3" s="24">
        <f t="shared" si="4"/>
        <v>10579</v>
      </c>
      <c r="CT3" s="24">
        <f t="shared" si="4"/>
        <v>10079</v>
      </c>
      <c r="CU3" s="24">
        <f t="shared" ref="CU3:DZ3" si="5">IF(CU2&lt;=PersAllow_Limit,Personal_Allowance,MAX(0,Personal_Allowance-(CU2-PersAllow_Limit)/2))</f>
        <v>9579</v>
      </c>
      <c r="CV3" s="24">
        <f t="shared" si="5"/>
        <v>9079</v>
      </c>
      <c r="CW3" s="24">
        <f t="shared" si="5"/>
        <v>8579</v>
      </c>
      <c r="CX3" s="24">
        <f t="shared" si="5"/>
        <v>8079</v>
      </c>
      <c r="CY3" s="24">
        <f t="shared" si="5"/>
        <v>7579</v>
      </c>
      <c r="CZ3" s="24">
        <f t="shared" si="5"/>
        <v>7079</v>
      </c>
      <c r="DA3" s="24">
        <f t="shared" si="5"/>
        <v>6579</v>
      </c>
      <c r="DB3" s="24">
        <f t="shared" si="5"/>
        <v>6079</v>
      </c>
      <c r="DC3" s="24">
        <f t="shared" si="5"/>
        <v>5579</v>
      </c>
      <c r="DD3" s="24">
        <f t="shared" si="5"/>
        <v>5079</v>
      </c>
      <c r="DE3" s="24">
        <f t="shared" si="5"/>
        <v>4579</v>
      </c>
      <c r="DF3" s="24">
        <f t="shared" si="5"/>
        <v>4079</v>
      </c>
      <c r="DG3" s="24">
        <f t="shared" si="5"/>
        <v>3579</v>
      </c>
      <c r="DH3" s="24">
        <f t="shared" si="5"/>
        <v>3079</v>
      </c>
      <c r="DI3" s="24">
        <f t="shared" si="5"/>
        <v>2579</v>
      </c>
      <c r="DJ3" s="24">
        <f t="shared" si="5"/>
        <v>2079</v>
      </c>
      <c r="DK3" s="24">
        <f t="shared" si="5"/>
        <v>1579</v>
      </c>
      <c r="DL3" s="24">
        <f t="shared" si="5"/>
        <v>1079</v>
      </c>
      <c r="DM3" s="24">
        <f t="shared" si="5"/>
        <v>579</v>
      </c>
      <c r="DN3" s="24">
        <f t="shared" si="5"/>
        <v>79</v>
      </c>
      <c r="DO3" s="24">
        <f t="shared" si="5"/>
        <v>0</v>
      </c>
      <c r="DP3" s="24">
        <f t="shared" si="5"/>
        <v>0</v>
      </c>
      <c r="DQ3" s="24">
        <f t="shared" si="5"/>
        <v>0</v>
      </c>
      <c r="DR3" s="24">
        <f t="shared" si="5"/>
        <v>0</v>
      </c>
      <c r="DS3" s="24">
        <f t="shared" si="5"/>
        <v>0</v>
      </c>
      <c r="DT3" s="24">
        <f t="shared" si="5"/>
        <v>0</v>
      </c>
      <c r="DU3" s="24">
        <f t="shared" si="5"/>
        <v>0</v>
      </c>
      <c r="DV3" s="24">
        <f t="shared" si="5"/>
        <v>0</v>
      </c>
      <c r="DW3" s="24">
        <f t="shared" si="5"/>
        <v>0</v>
      </c>
      <c r="DX3" s="24">
        <f t="shared" si="5"/>
        <v>0</v>
      </c>
      <c r="DY3" s="24">
        <f t="shared" si="5"/>
        <v>0</v>
      </c>
      <c r="DZ3" s="24">
        <f t="shared" si="5"/>
        <v>0</v>
      </c>
      <c r="EA3" s="24">
        <f>IF(EA2&lt;=PersAllow_Limit,Personal_Allowance,MAX(0,Personal_Allowance-(EA2-PersAllow_Limit)/2))</f>
        <v>0</v>
      </c>
      <c r="EB3" s="24">
        <f>IF(EB2&lt;=PersAllow_Limit,Personal_Allowance,MAX(0,Personal_Allowance-(EB2-PersAllow_Limit)/2))</f>
        <v>0</v>
      </c>
      <c r="EC3" s="24">
        <f>IF(EC2&lt;=PersAllow_Limit,Personal_Allowance,MAX(0,Personal_Allowance-(EC2-PersAllow_Limit)/2))</f>
        <v>0</v>
      </c>
    </row>
    <row r="4" spans="2:133" s="12" customFormat="1" x14ac:dyDescent="0.2">
      <c r="B4" s="13" t="s">
        <v>52</v>
      </c>
      <c r="C4" s="24">
        <f t="shared" ref="C4:AH4" si="6">IF(C2&lt;=PT_threshold,0,IF(C2&lt;=UEL_threshold,(C2-PT_threshold)*NI_Base,(UEL_threshold-PT_threshold)*NI_Base+(C2-UEL_threshold)*NI_AboveUEL))</f>
        <v>51.839999999999996</v>
      </c>
      <c r="D4" s="24">
        <f t="shared" si="6"/>
        <v>171.84</v>
      </c>
      <c r="E4" s="24">
        <f t="shared" si="6"/>
        <v>291.83999999999997</v>
      </c>
      <c r="F4" s="24">
        <f t="shared" si="6"/>
        <v>411.84</v>
      </c>
      <c r="G4" s="24">
        <f t="shared" si="6"/>
        <v>531.84</v>
      </c>
      <c r="H4" s="24">
        <f t="shared" si="6"/>
        <v>651.84</v>
      </c>
      <c r="I4" s="24">
        <f t="shared" si="6"/>
        <v>771.83999999999992</v>
      </c>
      <c r="J4" s="24">
        <f t="shared" si="6"/>
        <v>891.83999999999992</v>
      </c>
      <c r="K4" s="24">
        <f t="shared" si="6"/>
        <v>1011.8399999999999</v>
      </c>
      <c r="L4" s="24">
        <f t="shared" si="6"/>
        <v>1131.8399999999999</v>
      </c>
      <c r="M4" s="24">
        <f t="shared" si="6"/>
        <v>1251.8399999999999</v>
      </c>
      <c r="N4" s="24">
        <f t="shared" si="6"/>
        <v>1371.84</v>
      </c>
      <c r="O4" s="24">
        <f t="shared" si="6"/>
        <v>1491.84</v>
      </c>
      <c r="P4" s="24">
        <f t="shared" si="6"/>
        <v>1611.84</v>
      </c>
      <c r="Q4" s="24">
        <f t="shared" si="6"/>
        <v>1731.84</v>
      </c>
      <c r="R4" s="24">
        <f t="shared" si="6"/>
        <v>1851.84</v>
      </c>
      <c r="S4" s="24">
        <f t="shared" si="6"/>
        <v>1971.84</v>
      </c>
      <c r="T4" s="24">
        <f t="shared" si="6"/>
        <v>2091.84</v>
      </c>
      <c r="U4" s="24">
        <f t="shared" si="6"/>
        <v>2211.84</v>
      </c>
      <c r="V4" s="24">
        <f t="shared" si="6"/>
        <v>2331.8399999999997</v>
      </c>
      <c r="W4" s="24">
        <f t="shared" si="6"/>
        <v>2451.8399999999997</v>
      </c>
      <c r="X4" s="24">
        <f t="shared" si="6"/>
        <v>2571.8399999999997</v>
      </c>
      <c r="Y4" s="24">
        <f t="shared" si="6"/>
        <v>2691.8399999999997</v>
      </c>
      <c r="Z4" s="24">
        <f t="shared" si="6"/>
        <v>2811.8399999999997</v>
      </c>
      <c r="AA4" s="24">
        <f t="shared" si="6"/>
        <v>2931.8399999999997</v>
      </c>
      <c r="AB4" s="24">
        <f t="shared" si="6"/>
        <v>3051.8399999999997</v>
      </c>
      <c r="AC4" s="24">
        <f t="shared" si="6"/>
        <v>3171.8399999999997</v>
      </c>
      <c r="AD4" s="24">
        <f t="shared" si="6"/>
        <v>3291.8399999999997</v>
      </c>
      <c r="AE4" s="24">
        <f t="shared" si="6"/>
        <v>3411.8399999999997</v>
      </c>
      <c r="AF4" s="24">
        <f t="shared" si="6"/>
        <v>3531.8399999999997</v>
      </c>
      <c r="AG4" s="24">
        <f t="shared" si="6"/>
        <v>3651.8399999999997</v>
      </c>
      <c r="AH4" s="24">
        <f t="shared" si="6"/>
        <v>3771.8399999999997</v>
      </c>
      <c r="AI4" s="24">
        <f t="shared" ref="AI4:BN4" si="7">IF(AI2&lt;=PT_threshold,0,IF(AI2&lt;=UEL_threshold,(AI2-PT_threshold)*NI_Base,(UEL_threshold-PT_threshold)*NI_Base+(AI2-UEL_threshold)*NI_AboveUEL))</f>
        <v>3891.8399999999997</v>
      </c>
      <c r="AJ4" s="24">
        <f t="shared" si="7"/>
        <v>4011.8399999999997</v>
      </c>
      <c r="AK4" s="24">
        <f t="shared" si="7"/>
        <v>4131.84</v>
      </c>
      <c r="AL4" s="24">
        <f t="shared" si="7"/>
        <v>4251.84</v>
      </c>
      <c r="AM4" s="24">
        <f t="shared" si="7"/>
        <v>4371.84</v>
      </c>
      <c r="AN4" s="24">
        <f t="shared" si="7"/>
        <v>4491.84</v>
      </c>
      <c r="AO4" s="24">
        <f t="shared" si="7"/>
        <v>4611.84</v>
      </c>
      <c r="AP4" s="24">
        <f t="shared" si="7"/>
        <v>4731.84</v>
      </c>
      <c r="AQ4" s="24">
        <f t="shared" si="7"/>
        <v>4851.84</v>
      </c>
      <c r="AR4" s="24">
        <f t="shared" si="7"/>
        <v>4898.84</v>
      </c>
      <c r="AS4" s="24">
        <f t="shared" si="7"/>
        <v>4918.84</v>
      </c>
      <c r="AT4" s="24">
        <f t="shared" si="7"/>
        <v>4938.84</v>
      </c>
      <c r="AU4" s="24">
        <f t="shared" si="7"/>
        <v>4958.84</v>
      </c>
      <c r="AV4" s="24">
        <f t="shared" si="7"/>
        <v>4978.84</v>
      </c>
      <c r="AW4" s="24">
        <f t="shared" si="7"/>
        <v>4998.84</v>
      </c>
      <c r="AX4" s="24">
        <f t="shared" si="7"/>
        <v>5018.84</v>
      </c>
      <c r="AY4" s="24">
        <f t="shared" si="7"/>
        <v>5038.84</v>
      </c>
      <c r="AZ4" s="24">
        <f t="shared" si="7"/>
        <v>5058.84</v>
      </c>
      <c r="BA4" s="24">
        <f t="shared" si="7"/>
        <v>5078.84</v>
      </c>
      <c r="BB4" s="24">
        <f t="shared" si="7"/>
        <v>5098.84</v>
      </c>
      <c r="BC4" s="24">
        <f t="shared" si="7"/>
        <v>5118.84</v>
      </c>
      <c r="BD4" s="24">
        <f t="shared" si="7"/>
        <v>5138.84</v>
      </c>
      <c r="BE4" s="24">
        <f t="shared" si="7"/>
        <v>5158.84</v>
      </c>
      <c r="BF4" s="24">
        <f t="shared" si="7"/>
        <v>5178.84</v>
      </c>
      <c r="BG4" s="24">
        <f t="shared" si="7"/>
        <v>5198.84</v>
      </c>
      <c r="BH4" s="24">
        <f t="shared" si="7"/>
        <v>5218.84</v>
      </c>
      <c r="BI4" s="24">
        <f t="shared" si="7"/>
        <v>5238.84</v>
      </c>
      <c r="BJ4" s="24">
        <f t="shared" si="7"/>
        <v>5258.84</v>
      </c>
      <c r="BK4" s="24">
        <f t="shared" si="7"/>
        <v>5278.84</v>
      </c>
      <c r="BL4" s="24">
        <f t="shared" si="7"/>
        <v>5298.84</v>
      </c>
      <c r="BM4" s="24">
        <f t="shared" si="7"/>
        <v>5318.84</v>
      </c>
      <c r="BN4" s="24">
        <f t="shared" si="7"/>
        <v>5338.84</v>
      </c>
      <c r="BO4" s="24">
        <f t="shared" ref="BO4:CT4" si="8">IF(BO2&lt;=PT_threshold,0,IF(BO2&lt;=UEL_threshold,(BO2-PT_threshold)*NI_Base,(UEL_threshold-PT_threshold)*NI_Base+(BO2-UEL_threshold)*NI_AboveUEL))</f>
        <v>5358.84</v>
      </c>
      <c r="BP4" s="24">
        <f t="shared" si="8"/>
        <v>5378.84</v>
      </c>
      <c r="BQ4" s="24">
        <f t="shared" si="8"/>
        <v>5398.84</v>
      </c>
      <c r="BR4" s="24">
        <f t="shared" si="8"/>
        <v>5418.84</v>
      </c>
      <c r="BS4" s="24">
        <f t="shared" si="8"/>
        <v>5438.84</v>
      </c>
      <c r="BT4" s="24">
        <f t="shared" si="8"/>
        <v>5458.84</v>
      </c>
      <c r="BU4" s="24">
        <f t="shared" si="8"/>
        <v>5478.84</v>
      </c>
      <c r="BV4" s="24">
        <f t="shared" si="8"/>
        <v>5498.84</v>
      </c>
      <c r="BW4" s="24">
        <f t="shared" si="8"/>
        <v>5518.84</v>
      </c>
      <c r="BX4" s="24">
        <f t="shared" si="8"/>
        <v>5538.84</v>
      </c>
      <c r="BY4" s="24">
        <f t="shared" si="8"/>
        <v>5558.84</v>
      </c>
      <c r="BZ4" s="24">
        <f t="shared" si="8"/>
        <v>5578.84</v>
      </c>
      <c r="CA4" s="24">
        <f t="shared" si="8"/>
        <v>5598.84</v>
      </c>
      <c r="CB4" s="24">
        <f t="shared" si="8"/>
        <v>5618.84</v>
      </c>
      <c r="CC4" s="24">
        <f t="shared" si="8"/>
        <v>5638.84</v>
      </c>
      <c r="CD4" s="24">
        <f t="shared" si="8"/>
        <v>5658.84</v>
      </c>
      <c r="CE4" s="24">
        <f t="shared" si="8"/>
        <v>5678.84</v>
      </c>
      <c r="CF4" s="24">
        <f t="shared" si="8"/>
        <v>5698.84</v>
      </c>
      <c r="CG4" s="24">
        <f t="shared" si="8"/>
        <v>5718.84</v>
      </c>
      <c r="CH4" s="24">
        <f t="shared" si="8"/>
        <v>5738.84</v>
      </c>
      <c r="CI4" s="24">
        <f t="shared" si="8"/>
        <v>5758.84</v>
      </c>
      <c r="CJ4" s="24">
        <f t="shared" si="8"/>
        <v>5778.84</v>
      </c>
      <c r="CK4" s="24">
        <f t="shared" si="8"/>
        <v>5798.84</v>
      </c>
      <c r="CL4" s="24">
        <f t="shared" si="8"/>
        <v>5818.84</v>
      </c>
      <c r="CM4" s="24">
        <f t="shared" si="8"/>
        <v>5838.84</v>
      </c>
      <c r="CN4" s="24">
        <f t="shared" si="8"/>
        <v>5858.84</v>
      </c>
      <c r="CO4" s="24">
        <f t="shared" si="8"/>
        <v>5878.84</v>
      </c>
      <c r="CP4" s="24">
        <f t="shared" si="8"/>
        <v>5898.84</v>
      </c>
      <c r="CQ4" s="24">
        <f t="shared" si="8"/>
        <v>5918.84</v>
      </c>
      <c r="CR4" s="24">
        <f t="shared" si="8"/>
        <v>5938.84</v>
      </c>
      <c r="CS4" s="24">
        <f t="shared" si="8"/>
        <v>5958.84</v>
      </c>
      <c r="CT4" s="24">
        <f t="shared" si="8"/>
        <v>5978.84</v>
      </c>
      <c r="CU4" s="24">
        <f t="shared" ref="CU4:EC4" si="9">IF(CU2&lt;=PT_threshold,0,IF(CU2&lt;=UEL_threshold,(CU2-PT_threshold)*NI_Base,(UEL_threshold-PT_threshold)*NI_Base+(CU2-UEL_threshold)*NI_AboveUEL))</f>
        <v>5998.84</v>
      </c>
      <c r="CV4" s="24">
        <f t="shared" si="9"/>
        <v>6018.84</v>
      </c>
      <c r="CW4" s="24">
        <f t="shared" si="9"/>
        <v>6038.84</v>
      </c>
      <c r="CX4" s="24">
        <f t="shared" si="9"/>
        <v>6058.84</v>
      </c>
      <c r="CY4" s="24">
        <f t="shared" si="9"/>
        <v>6078.84</v>
      </c>
      <c r="CZ4" s="24">
        <f t="shared" si="9"/>
        <v>6098.84</v>
      </c>
      <c r="DA4" s="24">
        <f t="shared" si="9"/>
        <v>6118.84</v>
      </c>
      <c r="DB4" s="24">
        <f t="shared" si="9"/>
        <v>6138.84</v>
      </c>
      <c r="DC4" s="24">
        <f t="shared" si="9"/>
        <v>6158.84</v>
      </c>
      <c r="DD4" s="24">
        <f t="shared" si="9"/>
        <v>6178.84</v>
      </c>
      <c r="DE4" s="24">
        <f t="shared" si="9"/>
        <v>6198.84</v>
      </c>
      <c r="DF4" s="24">
        <f t="shared" si="9"/>
        <v>6218.84</v>
      </c>
      <c r="DG4" s="24">
        <f t="shared" si="9"/>
        <v>6238.84</v>
      </c>
      <c r="DH4" s="24">
        <f t="shared" si="9"/>
        <v>6258.84</v>
      </c>
      <c r="DI4" s="24">
        <f t="shared" si="9"/>
        <v>6278.84</v>
      </c>
      <c r="DJ4" s="24">
        <f t="shared" si="9"/>
        <v>6298.84</v>
      </c>
      <c r="DK4" s="24">
        <f t="shared" si="9"/>
        <v>6318.84</v>
      </c>
      <c r="DL4" s="24">
        <f t="shared" si="9"/>
        <v>6338.84</v>
      </c>
      <c r="DM4" s="24">
        <f t="shared" si="9"/>
        <v>6358.84</v>
      </c>
      <c r="DN4" s="24">
        <f t="shared" si="9"/>
        <v>6378.84</v>
      </c>
      <c r="DO4" s="24">
        <f t="shared" si="9"/>
        <v>6398.84</v>
      </c>
      <c r="DP4" s="24">
        <f t="shared" si="9"/>
        <v>6418.84</v>
      </c>
      <c r="DQ4" s="24">
        <f t="shared" si="9"/>
        <v>6438.84</v>
      </c>
      <c r="DR4" s="24">
        <f t="shared" si="9"/>
        <v>6458.84</v>
      </c>
      <c r="DS4" s="24">
        <f t="shared" si="9"/>
        <v>6478.84</v>
      </c>
      <c r="DT4" s="24">
        <f t="shared" si="9"/>
        <v>6498.84</v>
      </c>
      <c r="DU4" s="24">
        <f t="shared" si="9"/>
        <v>6518.84</v>
      </c>
      <c r="DV4" s="24">
        <f t="shared" si="9"/>
        <v>6538.84</v>
      </c>
      <c r="DW4" s="24">
        <f t="shared" si="9"/>
        <v>6558.84</v>
      </c>
      <c r="DX4" s="24">
        <f t="shared" si="9"/>
        <v>6578.84</v>
      </c>
      <c r="DY4" s="24">
        <f t="shared" si="9"/>
        <v>6598.84</v>
      </c>
      <c r="DZ4" s="24">
        <f t="shared" si="9"/>
        <v>6618.84</v>
      </c>
      <c r="EA4" s="24">
        <f t="shared" si="9"/>
        <v>6638.84</v>
      </c>
      <c r="EB4" s="24">
        <f t="shared" si="9"/>
        <v>6658.84</v>
      </c>
      <c r="EC4" s="24">
        <f t="shared" si="9"/>
        <v>6678.84</v>
      </c>
    </row>
    <row r="5" spans="2:133" s="12" customFormat="1" x14ac:dyDescent="0.2">
      <c r="B5" s="13" t="s">
        <v>53</v>
      </c>
      <c r="C5" s="24">
        <f t="shared" ref="C5:AH5" si="10">IF(C2&lt;=C3,0,IF(C2-C3&lt;=TaxBand1,(C2-C3)*TaxBandPc1,IF(C2-C3&lt;=TaxBand2,TaxBand1*TaxBandPc1+(C2-C3-TaxBand1)*TaxBandPc2,TaxBand1*TaxBandPc1+(TaxBand2-TaxBand1)*TaxBandPc2+(C2-C3-TaxBand2)*TaxBandPc3)))</f>
        <v>0</v>
      </c>
      <c r="D5" s="24">
        <f t="shared" si="10"/>
        <v>0</v>
      </c>
      <c r="E5" s="24">
        <f t="shared" si="10"/>
        <v>0</v>
      </c>
      <c r="F5" s="24">
        <f t="shared" si="10"/>
        <v>84.2</v>
      </c>
      <c r="G5" s="24">
        <f t="shared" si="10"/>
        <v>284.2</v>
      </c>
      <c r="H5" s="24">
        <f t="shared" si="10"/>
        <v>484.20000000000005</v>
      </c>
      <c r="I5" s="24">
        <f t="shared" si="10"/>
        <v>684.2</v>
      </c>
      <c r="J5" s="24">
        <f t="shared" si="10"/>
        <v>884.2</v>
      </c>
      <c r="K5" s="24">
        <f t="shared" si="10"/>
        <v>1084.2</v>
      </c>
      <c r="L5" s="24">
        <f t="shared" si="10"/>
        <v>1284.2</v>
      </c>
      <c r="M5" s="24">
        <f t="shared" si="10"/>
        <v>1484.2</v>
      </c>
      <c r="N5" s="24">
        <f t="shared" si="10"/>
        <v>1684.2</v>
      </c>
      <c r="O5" s="24">
        <f t="shared" si="10"/>
        <v>1884.2</v>
      </c>
      <c r="P5" s="24">
        <f t="shared" si="10"/>
        <v>2084.2000000000003</v>
      </c>
      <c r="Q5" s="24">
        <f t="shared" si="10"/>
        <v>2284.2000000000003</v>
      </c>
      <c r="R5" s="24">
        <f t="shared" si="10"/>
        <v>2484.2000000000003</v>
      </c>
      <c r="S5" s="24">
        <f t="shared" si="10"/>
        <v>2684.2000000000003</v>
      </c>
      <c r="T5" s="24">
        <f t="shared" si="10"/>
        <v>2884.2000000000003</v>
      </c>
      <c r="U5" s="24">
        <f t="shared" si="10"/>
        <v>3084.2000000000003</v>
      </c>
      <c r="V5" s="24">
        <f t="shared" si="10"/>
        <v>3284.2000000000003</v>
      </c>
      <c r="W5" s="24">
        <f t="shared" si="10"/>
        <v>3484.2000000000003</v>
      </c>
      <c r="X5" s="24">
        <f t="shared" si="10"/>
        <v>3684.2000000000003</v>
      </c>
      <c r="Y5" s="24">
        <f t="shared" si="10"/>
        <v>3884.2000000000003</v>
      </c>
      <c r="Z5" s="24">
        <f t="shared" si="10"/>
        <v>4084.2000000000003</v>
      </c>
      <c r="AA5" s="24">
        <f t="shared" si="10"/>
        <v>4284.2</v>
      </c>
      <c r="AB5" s="24">
        <f t="shared" si="10"/>
        <v>4484.2</v>
      </c>
      <c r="AC5" s="24">
        <f t="shared" si="10"/>
        <v>4684.2</v>
      </c>
      <c r="AD5" s="24">
        <f t="shared" si="10"/>
        <v>4884.2</v>
      </c>
      <c r="AE5" s="24">
        <f t="shared" si="10"/>
        <v>5084.2000000000007</v>
      </c>
      <c r="AF5" s="24">
        <f t="shared" si="10"/>
        <v>5284.2000000000007</v>
      </c>
      <c r="AG5" s="24">
        <f t="shared" si="10"/>
        <v>5484.2000000000007</v>
      </c>
      <c r="AH5" s="24">
        <f t="shared" si="10"/>
        <v>5684.2000000000007</v>
      </c>
      <c r="AI5" s="24">
        <f t="shared" ref="AI5:BN5" si="11">IF(AI2&lt;=AI3,0,IF(AI2-AI3&lt;=TaxBand1,(AI2-AI3)*TaxBandPc1,IF(AI2-AI3&lt;=TaxBand2,TaxBand1*TaxBandPc1+(AI2-AI3-TaxBand1)*TaxBandPc2,TaxBand1*TaxBandPc1+(TaxBand2-TaxBand1)*TaxBandPc2+(AI2-AI3-TaxBand2)*TaxBandPc3)))</f>
        <v>5884.2000000000007</v>
      </c>
      <c r="AJ5" s="24">
        <f t="shared" si="11"/>
        <v>6084.2000000000007</v>
      </c>
      <c r="AK5" s="24">
        <f t="shared" si="11"/>
        <v>6284.2000000000007</v>
      </c>
      <c r="AL5" s="24">
        <f t="shared" si="11"/>
        <v>6484.2000000000007</v>
      </c>
      <c r="AM5" s="24">
        <f t="shared" si="11"/>
        <v>6684.2000000000007</v>
      </c>
      <c r="AN5" s="24">
        <f t="shared" si="11"/>
        <v>6884.2000000000007</v>
      </c>
      <c r="AO5" s="24">
        <f t="shared" si="11"/>
        <v>7084.2000000000007</v>
      </c>
      <c r="AP5" s="24">
        <f t="shared" si="11"/>
        <v>7284.2000000000007</v>
      </c>
      <c r="AQ5" s="24">
        <f t="shared" si="11"/>
        <v>7484.2000000000007</v>
      </c>
      <c r="AR5" s="24">
        <f t="shared" si="11"/>
        <v>7828.4</v>
      </c>
      <c r="AS5" s="24">
        <f t="shared" si="11"/>
        <v>8228.4</v>
      </c>
      <c r="AT5" s="24">
        <f t="shared" si="11"/>
        <v>8628.4</v>
      </c>
      <c r="AU5" s="24">
        <f t="shared" si="11"/>
        <v>9028.4</v>
      </c>
      <c r="AV5" s="24">
        <f t="shared" si="11"/>
        <v>9428.4</v>
      </c>
      <c r="AW5" s="24">
        <f t="shared" si="11"/>
        <v>9828.4</v>
      </c>
      <c r="AX5" s="24">
        <f t="shared" si="11"/>
        <v>10228.4</v>
      </c>
      <c r="AY5" s="24">
        <f t="shared" si="11"/>
        <v>10628.4</v>
      </c>
      <c r="AZ5" s="24">
        <f t="shared" si="11"/>
        <v>11028.4</v>
      </c>
      <c r="BA5" s="24">
        <f t="shared" si="11"/>
        <v>11428.4</v>
      </c>
      <c r="BB5" s="24">
        <f t="shared" si="11"/>
        <v>11828.400000000001</v>
      </c>
      <c r="BC5" s="24">
        <f t="shared" si="11"/>
        <v>12228.400000000001</v>
      </c>
      <c r="BD5" s="24">
        <f t="shared" si="11"/>
        <v>12628.400000000001</v>
      </c>
      <c r="BE5" s="24">
        <f t="shared" si="11"/>
        <v>13028.400000000001</v>
      </c>
      <c r="BF5" s="24">
        <f t="shared" si="11"/>
        <v>13428.400000000001</v>
      </c>
      <c r="BG5" s="24">
        <f t="shared" si="11"/>
        <v>13828.400000000001</v>
      </c>
      <c r="BH5" s="24">
        <f t="shared" si="11"/>
        <v>14228.400000000001</v>
      </c>
      <c r="BI5" s="24">
        <f t="shared" si="11"/>
        <v>14628.400000000001</v>
      </c>
      <c r="BJ5" s="24">
        <f t="shared" si="11"/>
        <v>15028.400000000001</v>
      </c>
      <c r="BK5" s="24">
        <f t="shared" si="11"/>
        <v>15428.400000000001</v>
      </c>
      <c r="BL5" s="24">
        <f t="shared" si="11"/>
        <v>15828.4</v>
      </c>
      <c r="BM5" s="24">
        <f t="shared" si="11"/>
        <v>16228.4</v>
      </c>
      <c r="BN5" s="24">
        <f t="shared" si="11"/>
        <v>16628.400000000001</v>
      </c>
      <c r="BO5" s="24">
        <f t="shared" ref="BO5:CT5" si="12">IF(BO2&lt;=BO3,0,IF(BO2-BO3&lt;=TaxBand1,(BO2-BO3)*TaxBandPc1,IF(BO2-BO3&lt;=TaxBand2,TaxBand1*TaxBandPc1+(BO2-BO3-TaxBand1)*TaxBandPc2,TaxBand1*TaxBandPc1+(TaxBand2-TaxBand1)*TaxBandPc2+(BO2-BO3-TaxBand2)*TaxBandPc3)))</f>
        <v>17028.400000000001</v>
      </c>
      <c r="BP5" s="24">
        <f t="shared" si="12"/>
        <v>17428.400000000001</v>
      </c>
      <c r="BQ5" s="24">
        <f t="shared" si="12"/>
        <v>17828.400000000001</v>
      </c>
      <c r="BR5" s="24">
        <f t="shared" si="12"/>
        <v>18228.400000000001</v>
      </c>
      <c r="BS5" s="24">
        <f t="shared" si="12"/>
        <v>18628.400000000001</v>
      </c>
      <c r="BT5" s="24">
        <f t="shared" si="12"/>
        <v>19028.400000000001</v>
      </c>
      <c r="BU5" s="24">
        <f t="shared" si="12"/>
        <v>19428.400000000001</v>
      </c>
      <c r="BV5" s="24">
        <f t="shared" si="12"/>
        <v>19828.400000000001</v>
      </c>
      <c r="BW5" s="24">
        <f t="shared" si="12"/>
        <v>20228.400000000001</v>
      </c>
      <c r="BX5" s="24">
        <f t="shared" si="12"/>
        <v>20628.400000000001</v>
      </c>
      <c r="BY5" s="24">
        <f t="shared" si="12"/>
        <v>21028.400000000001</v>
      </c>
      <c r="BZ5" s="24">
        <f t="shared" si="12"/>
        <v>21428.400000000001</v>
      </c>
      <c r="CA5" s="24">
        <f t="shared" si="12"/>
        <v>21828.400000000001</v>
      </c>
      <c r="CB5" s="24">
        <f t="shared" si="12"/>
        <v>22228.400000000001</v>
      </c>
      <c r="CC5" s="24">
        <f t="shared" si="12"/>
        <v>22628.400000000001</v>
      </c>
      <c r="CD5" s="24">
        <f t="shared" si="12"/>
        <v>23028.400000000001</v>
      </c>
      <c r="CE5" s="24">
        <f t="shared" si="12"/>
        <v>23428.400000000001</v>
      </c>
      <c r="CF5" s="24">
        <f t="shared" si="12"/>
        <v>23828.400000000001</v>
      </c>
      <c r="CG5" s="24">
        <f t="shared" si="12"/>
        <v>24228.400000000001</v>
      </c>
      <c r="CH5" s="24">
        <f t="shared" si="12"/>
        <v>24628.400000000001</v>
      </c>
      <c r="CI5" s="24">
        <f t="shared" si="12"/>
        <v>25028.400000000001</v>
      </c>
      <c r="CJ5" s="24">
        <f t="shared" si="12"/>
        <v>25428.400000000001</v>
      </c>
      <c r="CK5" s="24">
        <f t="shared" si="12"/>
        <v>25828.400000000001</v>
      </c>
      <c r="CL5" s="24">
        <f t="shared" si="12"/>
        <v>26228.400000000001</v>
      </c>
      <c r="CM5" s="24">
        <f t="shared" si="12"/>
        <v>26628.400000000001</v>
      </c>
      <c r="CN5" s="24">
        <f t="shared" si="12"/>
        <v>27028.400000000001</v>
      </c>
      <c r="CO5" s="24">
        <f t="shared" si="12"/>
        <v>27428.400000000001</v>
      </c>
      <c r="CP5" s="24">
        <f t="shared" si="12"/>
        <v>28028.400000000001</v>
      </c>
      <c r="CQ5" s="24">
        <f t="shared" si="12"/>
        <v>28628.400000000001</v>
      </c>
      <c r="CR5" s="24">
        <f t="shared" si="12"/>
        <v>29228.400000000001</v>
      </c>
      <c r="CS5" s="24">
        <f t="shared" si="12"/>
        <v>29828.400000000001</v>
      </c>
      <c r="CT5" s="24">
        <f t="shared" si="12"/>
        <v>30428.400000000001</v>
      </c>
      <c r="CU5" s="24">
        <f t="shared" ref="CU5:EC5" si="13">IF(CU2&lt;=CU3,0,IF(CU2-CU3&lt;=TaxBand1,(CU2-CU3)*TaxBandPc1,IF(CU2-CU3&lt;=TaxBand2,TaxBand1*TaxBandPc1+(CU2-CU3-TaxBand1)*TaxBandPc2,TaxBand1*TaxBandPc1+(TaxBand2-TaxBand1)*TaxBandPc2+(CU2-CU3-TaxBand2)*TaxBandPc3)))</f>
        <v>31028.400000000001</v>
      </c>
      <c r="CV5" s="24">
        <f t="shared" si="13"/>
        <v>31628.400000000001</v>
      </c>
      <c r="CW5" s="24">
        <f t="shared" si="13"/>
        <v>32228.400000000001</v>
      </c>
      <c r="CX5" s="24">
        <f t="shared" si="13"/>
        <v>32828.400000000001</v>
      </c>
      <c r="CY5" s="24">
        <f t="shared" si="13"/>
        <v>33428.400000000001</v>
      </c>
      <c r="CZ5" s="24">
        <f t="shared" si="13"/>
        <v>34028.400000000001</v>
      </c>
      <c r="DA5" s="24">
        <f t="shared" si="13"/>
        <v>34628.400000000001</v>
      </c>
      <c r="DB5" s="24">
        <f t="shared" si="13"/>
        <v>35228.400000000001</v>
      </c>
      <c r="DC5" s="24">
        <f t="shared" si="13"/>
        <v>35828.400000000001</v>
      </c>
      <c r="DD5" s="24">
        <f t="shared" si="13"/>
        <v>36428.400000000001</v>
      </c>
      <c r="DE5" s="24">
        <f t="shared" si="13"/>
        <v>37028.400000000001</v>
      </c>
      <c r="DF5" s="24">
        <f t="shared" si="13"/>
        <v>37628.400000000001</v>
      </c>
      <c r="DG5" s="24">
        <f t="shared" si="13"/>
        <v>38228.400000000001</v>
      </c>
      <c r="DH5" s="24">
        <f t="shared" si="13"/>
        <v>38828.400000000001</v>
      </c>
      <c r="DI5" s="24">
        <f t="shared" si="13"/>
        <v>39428.400000000001</v>
      </c>
      <c r="DJ5" s="24">
        <f t="shared" si="13"/>
        <v>40028.400000000001</v>
      </c>
      <c r="DK5" s="24">
        <f t="shared" si="13"/>
        <v>40628.400000000001</v>
      </c>
      <c r="DL5" s="24">
        <f t="shared" si="13"/>
        <v>41228.400000000001</v>
      </c>
      <c r="DM5" s="24">
        <f t="shared" si="13"/>
        <v>41828.400000000001</v>
      </c>
      <c r="DN5" s="24">
        <f t="shared" si="13"/>
        <v>42428.4</v>
      </c>
      <c r="DO5" s="24">
        <f t="shared" si="13"/>
        <v>42860</v>
      </c>
      <c r="DP5" s="24">
        <f t="shared" si="13"/>
        <v>43260</v>
      </c>
      <c r="DQ5" s="24">
        <f t="shared" si="13"/>
        <v>43660</v>
      </c>
      <c r="DR5" s="24">
        <f t="shared" si="13"/>
        <v>44060</v>
      </c>
      <c r="DS5" s="24">
        <f t="shared" si="13"/>
        <v>44460</v>
      </c>
      <c r="DT5" s="24">
        <f t="shared" si="13"/>
        <v>44860</v>
      </c>
      <c r="DU5" s="24">
        <f t="shared" si="13"/>
        <v>45260</v>
      </c>
      <c r="DV5" s="24">
        <f t="shared" si="13"/>
        <v>45660</v>
      </c>
      <c r="DW5" s="24">
        <f t="shared" si="13"/>
        <v>46060</v>
      </c>
      <c r="DX5" s="24">
        <f t="shared" si="13"/>
        <v>46460</v>
      </c>
      <c r="DY5" s="24">
        <f t="shared" si="13"/>
        <v>46860</v>
      </c>
      <c r="DZ5" s="24">
        <f t="shared" si="13"/>
        <v>47260</v>
      </c>
      <c r="EA5" s="24">
        <f t="shared" si="13"/>
        <v>47660</v>
      </c>
      <c r="EB5" s="24">
        <f t="shared" si="13"/>
        <v>48060</v>
      </c>
      <c r="EC5" s="24">
        <f t="shared" si="13"/>
        <v>48460</v>
      </c>
    </row>
    <row r="6" spans="2:133" s="3" customFormat="1" ht="10.5" x14ac:dyDescent="0.25">
      <c r="B6" s="21" t="s">
        <v>54</v>
      </c>
      <c r="C6" s="22">
        <f>C2-SUM(C4:C5)</f>
        <v>9948.16</v>
      </c>
      <c r="D6" s="22">
        <f t="shared" ref="D6:BO6" si="14">D2-SUM(D4:D5)</f>
        <v>10828.16</v>
      </c>
      <c r="E6" s="22">
        <f t="shared" si="14"/>
        <v>11708.16</v>
      </c>
      <c r="F6" s="22">
        <f t="shared" si="14"/>
        <v>12503.96</v>
      </c>
      <c r="G6" s="22">
        <f t="shared" si="14"/>
        <v>13183.96</v>
      </c>
      <c r="H6" s="22">
        <f t="shared" si="14"/>
        <v>13863.96</v>
      </c>
      <c r="I6" s="22">
        <f t="shared" si="14"/>
        <v>14543.96</v>
      </c>
      <c r="J6" s="22">
        <f t="shared" si="14"/>
        <v>15223.96</v>
      </c>
      <c r="K6" s="22">
        <f t="shared" si="14"/>
        <v>15903.96</v>
      </c>
      <c r="L6" s="22">
        <f t="shared" si="14"/>
        <v>16583.96</v>
      </c>
      <c r="M6" s="22">
        <f t="shared" si="14"/>
        <v>17263.96</v>
      </c>
      <c r="N6" s="22">
        <f t="shared" si="14"/>
        <v>17943.96</v>
      </c>
      <c r="O6" s="22">
        <f t="shared" si="14"/>
        <v>18623.96</v>
      </c>
      <c r="P6" s="22">
        <f t="shared" si="14"/>
        <v>19303.96</v>
      </c>
      <c r="Q6" s="22">
        <f t="shared" si="14"/>
        <v>19983.96</v>
      </c>
      <c r="R6" s="22">
        <f t="shared" si="14"/>
        <v>20663.96</v>
      </c>
      <c r="S6" s="22">
        <f t="shared" si="14"/>
        <v>21343.96</v>
      </c>
      <c r="T6" s="22">
        <f t="shared" si="14"/>
        <v>22023.96</v>
      </c>
      <c r="U6" s="22">
        <f t="shared" si="14"/>
        <v>22703.96</v>
      </c>
      <c r="V6" s="22">
        <f t="shared" si="14"/>
        <v>23383.96</v>
      </c>
      <c r="W6" s="22">
        <f t="shared" si="14"/>
        <v>24063.96</v>
      </c>
      <c r="X6" s="22">
        <f t="shared" si="14"/>
        <v>24743.96</v>
      </c>
      <c r="Y6" s="22">
        <f t="shared" si="14"/>
        <v>25423.96</v>
      </c>
      <c r="Z6" s="22">
        <f t="shared" si="14"/>
        <v>26103.96</v>
      </c>
      <c r="AA6" s="22">
        <f t="shared" si="14"/>
        <v>26783.96</v>
      </c>
      <c r="AB6" s="22">
        <f t="shared" si="14"/>
        <v>27463.96</v>
      </c>
      <c r="AC6" s="22">
        <f t="shared" si="14"/>
        <v>28143.96</v>
      </c>
      <c r="AD6" s="22">
        <f t="shared" si="14"/>
        <v>28823.96</v>
      </c>
      <c r="AE6" s="22">
        <f t="shared" si="14"/>
        <v>29503.96</v>
      </c>
      <c r="AF6" s="22">
        <f t="shared" si="14"/>
        <v>30183.96</v>
      </c>
      <c r="AG6" s="22">
        <f t="shared" si="14"/>
        <v>30863.96</v>
      </c>
      <c r="AH6" s="22">
        <f t="shared" si="14"/>
        <v>31543.96</v>
      </c>
      <c r="AI6" s="22">
        <f t="shared" si="14"/>
        <v>32223.96</v>
      </c>
      <c r="AJ6" s="22">
        <f t="shared" si="14"/>
        <v>32903.96</v>
      </c>
      <c r="AK6" s="22">
        <f t="shared" si="14"/>
        <v>33583.96</v>
      </c>
      <c r="AL6" s="22">
        <f t="shared" si="14"/>
        <v>34263.96</v>
      </c>
      <c r="AM6" s="22">
        <f t="shared" si="14"/>
        <v>34943.96</v>
      </c>
      <c r="AN6" s="22">
        <f t="shared" si="14"/>
        <v>35623.96</v>
      </c>
      <c r="AO6" s="22">
        <f t="shared" si="14"/>
        <v>36303.96</v>
      </c>
      <c r="AP6" s="22">
        <f t="shared" si="14"/>
        <v>36983.96</v>
      </c>
      <c r="AQ6" s="22">
        <f t="shared" si="14"/>
        <v>37663.96</v>
      </c>
      <c r="AR6" s="22">
        <f t="shared" si="14"/>
        <v>38272.76</v>
      </c>
      <c r="AS6" s="22">
        <f t="shared" si="14"/>
        <v>38852.76</v>
      </c>
      <c r="AT6" s="22">
        <f t="shared" si="14"/>
        <v>39432.76</v>
      </c>
      <c r="AU6" s="22">
        <f t="shared" si="14"/>
        <v>40012.76</v>
      </c>
      <c r="AV6" s="22">
        <f t="shared" si="14"/>
        <v>40592.76</v>
      </c>
      <c r="AW6" s="22">
        <f t="shared" si="14"/>
        <v>41172.76</v>
      </c>
      <c r="AX6" s="22">
        <f t="shared" si="14"/>
        <v>41752.76</v>
      </c>
      <c r="AY6" s="22">
        <f t="shared" si="14"/>
        <v>42332.76</v>
      </c>
      <c r="AZ6" s="22">
        <f t="shared" si="14"/>
        <v>42912.76</v>
      </c>
      <c r="BA6" s="22">
        <f t="shared" si="14"/>
        <v>43492.76</v>
      </c>
      <c r="BB6" s="22">
        <f t="shared" si="14"/>
        <v>44072.759999999995</v>
      </c>
      <c r="BC6" s="22">
        <f t="shared" si="14"/>
        <v>44652.759999999995</v>
      </c>
      <c r="BD6" s="22">
        <f t="shared" si="14"/>
        <v>45232.759999999995</v>
      </c>
      <c r="BE6" s="22">
        <f t="shared" si="14"/>
        <v>45812.759999999995</v>
      </c>
      <c r="BF6" s="22">
        <f t="shared" si="14"/>
        <v>46392.759999999995</v>
      </c>
      <c r="BG6" s="22">
        <f t="shared" si="14"/>
        <v>46972.759999999995</v>
      </c>
      <c r="BH6" s="22">
        <f t="shared" si="14"/>
        <v>47552.759999999995</v>
      </c>
      <c r="BI6" s="22">
        <f t="shared" si="14"/>
        <v>48132.759999999995</v>
      </c>
      <c r="BJ6" s="22">
        <f t="shared" si="14"/>
        <v>48712.759999999995</v>
      </c>
      <c r="BK6" s="22">
        <f t="shared" si="14"/>
        <v>49292.759999999995</v>
      </c>
      <c r="BL6" s="22">
        <f t="shared" si="14"/>
        <v>49872.76</v>
      </c>
      <c r="BM6" s="22">
        <f t="shared" si="14"/>
        <v>50452.76</v>
      </c>
      <c r="BN6" s="22">
        <f t="shared" si="14"/>
        <v>51032.759999999995</v>
      </c>
      <c r="BO6" s="22">
        <f t="shared" si="14"/>
        <v>51612.759999999995</v>
      </c>
      <c r="BP6" s="22">
        <f t="shared" ref="BP6:CE6" si="15">BP2-SUM(BP4:BP5)</f>
        <v>52192.759999999995</v>
      </c>
      <c r="BQ6" s="22">
        <f t="shared" si="15"/>
        <v>52772.759999999995</v>
      </c>
      <c r="BR6" s="22">
        <f t="shared" si="15"/>
        <v>53352.759999999995</v>
      </c>
      <c r="BS6" s="22">
        <f t="shared" si="15"/>
        <v>53932.759999999995</v>
      </c>
      <c r="BT6" s="22">
        <f t="shared" si="15"/>
        <v>54512.759999999995</v>
      </c>
      <c r="BU6" s="22">
        <f t="shared" si="15"/>
        <v>55092.759999999995</v>
      </c>
      <c r="BV6" s="22">
        <f t="shared" si="15"/>
        <v>55672.759999999995</v>
      </c>
      <c r="BW6" s="22">
        <f t="shared" si="15"/>
        <v>56252.759999999995</v>
      </c>
      <c r="BX6" s="22">
        <f t="shared" si="15"/>
        <v>56832.759999999995</v>
      </c>
      <c r="BY6" s="22">
        <f t="shared" si="15"/>
        <v>57412.759999999995</v>
      </c>
      <c r="BZ6" s="22">
        <f t="shared" si="15"/>
        <v>57992.759999999995</v>
      </c>
      <c r="CA6" s="22">
        <f t="shared" si="15"/>
        <v>58572.759999999995</v>
      </c>
      <c r="CB6" s="22">
        <f t="shared" si="15"/>
        <v>59152.759999999995</v>
      </c>
      <c r="CC6" s="22">
        <f t="shared" si="15"/>
        <v>59732.759999999995</v>
      </c>
      <c r="CD6" s="22">
        <f t="shared" si="15"/>
        <v>60312.759999999995</v>
      </c>
      <c r="CE6" s="22">
        <f t="shared" si="15"/>
        <v>60892.759999999995</v>
      </c>
      <c r="CF6" s="22">
        <f t="shared" ref="CF6:DK6" si="16">CF2-SUM(CF4:CF5)</f>
        <v>61472.759999999995</v>
      </c>
      <c r="CG6" s="22">
        <f t="shared" si="16"/>
        <v>62052.759999999995</v>
      </c>
      <c r="CH6" s="22">
        <f t="shared" si="16"/>
        <v>62632.759999999995</v>
      </c>
      <c r="CI6" s="22">
        <f t="shared" si="16"/>
        <v>63212.759999999995</v>
      </c>
      <c r="CJ6" s="22">
        <f t="shared" si="16"/>
        <v>63792.759999999995</v>
      </c>
      <c r="CK6" s="22">
        <f t="shared" si="16"/>
        <v>64372.759999999995</v>
      </c>
      <c r="CL6" s="22">
        <f t="shared" si="16"/>
        <v>64952.759999999995</v>
      </c>
      <c r="CM6" s="22">
        <f t="shared" si="16"/>
        <v>65532.759999999995</v>
      </c>
      <c r="CN6" s="22">
        <f t="shared" si="16"/>
        <v>66112.759999999995</v>
      </c>
      <c r="CO6" s="22">
        <f t="shared" si="16"/>
        <v>66692.759999999995</v>
      </c>
      <c r="CP6" s="22">
        <f t="shared" si="16"/>
        <v>67072.759999999995</v>
      </c>
      <c r="CQ6" s="22">
        <f t="shared" si="16"/>
        <v>67452.759999999995</v>
      </c>
      <c r="CR6" s="22">
        <f t="shared" si="16"/>
        <v>67832.759999999995</v>
      </c>
      <c r="CS6" s="22">
        <f t="shared" si="16"/>
        <v>68212.759999999995</v>
      </c>
      <c r="CT6" s="22">
        <f t="shared" si="16"/>
        <v>68592.759999999995</v>
      </c>
      <c r="CU6" s="22">
        <f t="shared" si="16"/>
        <v>68972.759999999995</v>
      </c>
      <c r="CV6" s="22">
        <f t="shared" si="16"/>
        <v>69352.759999999995</v>
      </c>
      <c r="CW6" s="22">
        <f t="shared" si="16"/>
        <v>69732.759999999995</v>
      </c>
      <c r="CX6" s="22">
        <f t="shared" si="16"/>
        <v>70112.759999999995</v>
      </c>
      <c r="CY6" s="22">
        <f t="shared" si="16"/>
        <v>70492.759999999995</v>
      </c>
      <c r="CZ6" s="22">
        <f t="shared" si="16"/>
        <v>70872.759999999995</v>
      </c>
      <c r="DA6" s="22">
        <f t="shared" si="16"/>
        <v>71252.759999999995</v>
      </c>
      <c r="DB6" s="22">
        <f t="shared" si="16"/>
        <v>71632.759999999995</v>
      </c>
      <c r="DC6" s="22">
        <f t="shared" si="16"/>
        <v>72012.759999999995</v>
      </c>
      <c r="DD6" s="22">
        <f t="shared" si="16"/>
        <v>72392.759999999995</v>
      </c>
      <c r="DE6" s="22">
        <f t="shared" si="16"/>
        <v>72772.759999999995</v>
      </c>
      <c r="DF6" s="22">
        <f t="shared" si="16"/>
        <v>73152.759999999995</v>
      </c>
      <c r="DG6" s="22">
        <f t="shared" si="16"/>
        <v>73532.759999999995</v>
      </c>
      <c r="DH6" s="22">
        <f t="shared" si="16"/>
        <v>73912.759999999995</v>
      </c>
      <c r="DI6" s="22">
        <f t="shared" si="16"/>
        <v>74292.759999999995</v>
      </c>
      <c r="DJ6" s="22">
        <f t="shared" si="16"/>
        <v>74672.759999999995</v>
      </c>
      <c r="DK6" s="22">
        <f t="shared" si="16"/>
        <v>75052.759999999995</v>
      </c>
      <c r="DL6" s="22">
        <f t="shared" ref="DL6:EC6" si="17">DL2-SUM(DL4:DL5)</f>
        <v>75432.759999999995</v>
      </c>
      <c r="DM6" s="22">
        <f t="shared" si="17"/>
        <v>75812.759999999995</v>
      </c>
      <c r="DN6" s="22">
        <f t="shared" si="17"/>
        <v>76192.759999999995</v>
      </c>
      <c r="DO6" s="22">
        <f t="shared" si="17"/>
        <v>76741.16</v>
      </c>
      <c r="DP6" s="22">
        <f t="shared" si="17"/>
        <v>77321.16</v>
      </c>
      <c r="DQ6" s="22">
        <f t="shared" si="17"/>
        <v>77901.16</v>
      </c>
      <c r="DR6" s="22">
        <f t="shared" si="17"/>
        <v>78481.16</v>
      </c>
      <c r="DS6" s="22">
        <f t="shared" si="17"/>
        <v>79061.16</v>
      </c>
      <c r="DT6" s="22">
        <f t="shared" si="17"/>
        <v>79641.16</v>
      </c>
      <c r="DU6" s="22">
        <f t="shared" si="17"/>
        <v>80221.16</v>
      </c>
      <c r="DV6" s="22">
        <f t="shared" si="17"/>
        <v>80801.16</v>
      </c>
      <c r="DW6" s="22">
        <f t="shared" si="17"/>
        <v>81381.16</v>
      </c>
      <c r="DX6" s="22">
        <f t="shared" si="17"/>
        <v>81961.16</v>
      </c>
      <c r="DY6" s="22">
        <f t="shared" si="17"/>
        <v>82541.16</v>
      </c>
      <c r="DZ6" s="22">
        <f t="shared" si="17"/>
        <v>83121.16</v>
      </c>
      <c r="EA6" s="22">
        <f t="shared" si="17"/>
        <v>83701.16</v>
      </c>
      <c r="EB6" s="22">
        <f t="shared" si="17"/>
        <v>84281.16</v>
      </c>
      <c r="EC6" s="22">
        <f t="shared" si="17"/>
        <v>84861.16</v>
      </c>
    </row>
    <row r="7" spans="2:133" s="3" customFormat="1" ht="10.5" x14ac:dyDescent="0.25">
      <c r="B7" s="23" t="s">
        <v>55</v>
      </c>
      <c r="C7" s="22">
        <f>C6/12</f>
        <v>829.01333333333332</v>
      </c>
      <c r="D7" s="22">
        <f t="shared" ref="D7:BO7" si="18">D6/12</f>
        <v>902.34666666666669</v>
      </c>
      <c r="E7" s="22">
        <f t="shared" si="18"/>
        <v>975.68</v>
      </c>
      <c r="F7" s="22">
        <f t="shared" si="18"/>
        <v>1041.9966666666667</v>
      </c>
      <c r="G7" s="22">
        <f t="shared" si="18"/>
        <v>1098.6633333333332</v>
      </c>
      <c r="H7" s="22">
        <f t="shared" si="18"/>
        <v>1155.33</v>
      </c>
      <c r="I7" s="22">
        <f t="shared" si="18"/>
        <v>1211.9966666666667</v>
      </c>
      <c r="J7" s="22">
        <f t="shared" si="18"/>
        <v>1268.6633333333332</v>
      </c>
      <c r="K7" s="22">
        <f t="shared" si="18"/>
        <v>1325.33</v>
      </c>
      <c r="L7" s="22">
        <f t="shared" si="18"/>
        <v>1381.9966666666667</v>
      </c>
      <c r="M7" s="22">
        <f t="shared" si="18"/>
        <v>1438.6633333333332</v>
      </c>
      <c r="N7" s="22">
        <f t="shared" si="18"/>
        <v>1495.33</v>
      </c>
      <c r="O7" s="22">
        <f t="shared" si="18"/>
        <v>1551.9966666666667</v>
      </c>
      <c r="P7" s="22">
        <f t="shared" si="18"/>
        <v>1608.6633333333332</v>
      </c>
      <c r="Q7" s="22">
        <f t="shared" si="18"/>
        <v>1665.33</v>
      </c>
      <c r="R7" s="22">
        <f t="shared" si="18"/>
        <v>1721.9966666666667</v>
      </c>
      <c r="S7" s="22">
        <f t="shared" si="18"/>
        <v>1778.6633333333332</v>
      </c>
      <c r="T7" s="22">
        <f t="shared" si="18"/>
        <v>1835.33</v>
      </c>
      <c r="U7" s="22">
        <f t="shared" si="18"/>
        <v>1891.9966666666667</v>
      </c>
      <c r="V7" s="22">
        <f t="shared" si="18"/>
        <v>1948.6633333333332</v>
      </c>
      <c r="W7" s="22">
        <f t="shared" si="18"/>
        <v>2005.33</v>
      </c>
      <c r="X7" s="22">
        <f t="shared" si="18"/>
        <v>2061.9966666666664</v>
      </c>
      <c r="Y7" s="22">
        <f t="shared" si="18"/>
        <v>2118.6633333333334</v>
      </c>
      <c r="Z7" s="22">
        <f t="shared" si="18"/>
        <v>2175.33</v>
      </c>
      <c r="AA7" s="22">
        <f t="shared" si="18"/>
        <v>2231.9966666666664</v>
      </c>
      <c r="AB7" s="22">
        <f t="shared" si="18"/>
        <v>2288.6633333333334</v>
      </c>
      <c r="AC7" s="22">
        <f t="shared" si="18"/>
        <v>2345.33</v>
      </c>
      <c r="AD7" s="22">
        <f t="shared" si="18"/>
        <v>2401.9966666666664</v>
      </c>
      <c r="AE7" s="22">
        <f t="shared" si="18"/>
        <v>2458.6633333333334</v>
      </c>
      <c r="AF7" s="22">
        <f t="shared" si="18"/>
        <v>2515.33</v>
      </c>
      <c r="AG7" s="22">
        <f t="shared" si="18"/>
        <v>2571.9966666666664</v>
      </c>
      <c r="AH7" s="22">
        <f t="shared" si="18"/>
        <v>2628.6633333333334</v>
      </c>
      <c r="AI7" s="22">
        <f t="shared" si="18"/>
        <v>2685.33</v>
      </c>
      <c r="AJ7" s="22">
        <f t="shared" si="18"/>
        <v>2741.9966666666664</v>
      </c>
      <c r="AK7" s="22">
        <f t="shared" si="18"/>
        <v>2798.6633333333334</v>
      </c>
      <c r="AL7" s="22">
        <f t="shared" si="18"/>
        <v>2855.33</v>
      </c>
      <c r="AM7" s="22">
        <f t="shared" si="18"/>
        <v>2911.9966666666664</v>
      </c>
      <c r="AN7" s="22">
        <f t="shared" si="18"/>
        <v>2968.6633333333334</v>
      </c>
      <c r="AO7" s="22">
        <f t="shared" si="18"/>
        <v>3025.33</v>
      </c>
      <c r="AP7" s="22">
        <f t="shared" si="18"/>
        <v>3081.9966666666664</v>
      </c>
      <c r="AQ7" s="22">
        <f t="shared" si="18"/>
        <v>3138.6633333333334</v>
      </c>
      <c r="AR7" s="22">
        <f t="shared" si="18"/>
        <v>3189.396666666667</v>
      </c>
      <c r="AS7" s="22">
        <f t="shared" si="18"/>
        <v>3237.73</v>
      </c>
      <c r="AT7" s="22">
        <f t="shared" si="18"/>
        <v>3286.0633333333335</v>
      </c>
      <c r="AU7" s="22">
        <f t="shared" si="18"/>
        <v>3334.396666666667</v>
      </c>
      <c r="AV7" s="22">
        <f t="shared" si="18"/>
        <v>3382.73</v>
      </c>
      <c r="AW7" s="22">
        <f t="shared" si="18"/>
        <v>3431.0633333333335</v>
      </c>
      <c r="AX7" s="22">
        <f t="shared" si="18"/>
        <v>3479.396666666667</v>
      </c>
      <c r="AY7" s="22">
        <f t="shared" si="18"/>
        <v>3527.73</v>
      </c>
      <c r="AZ7" s="22">
        <f t="shared" si="18"/>
        <v>3576.0633333333335</v>
      </c>
      <c r="BA7" s="22">
        <f t="shared" si="18"/>
        <v>3624.396666666667</v>
      </c>
      <c r="BB7" s="22">
        <f t="shared" si="18"/>
        <v>3672.7299999999996</v>
      </c>
      <c r="BC7" s="22">
        <f t="shared" si="18"/>
        <v>3721.063333333333</v>
      </c>
      <c r="BD7" s="22">
        <f t="shared" si="18"/>
        <v>3769.3966666666661</v>
      </c>
      <c r="BE7" s="22">
        <f t="shared" si="18"/>
        <v>3817.7299999999996</v>
      </c>
      <c r="BF7" s="22">
        <f t="shared" si="18"/>
        <v>3866.063333333333</v>
      </c>
      <c r="BG7" s="22">
        <f t="shared" si="18"/>
        <v>3914.3966666666661</v>
      </c>
      <c r="BH7" s="22">
        <f t="shared" si="18"/>
        <v>3962.7299999999996</v>
      </c>
      <c r="BI7" s="22">
        <f t="shared" si="18"/>
        <v>4011.063333333333</v>
      </c>
      <c r="BJ7" s="22">
        <f t="shared" si="18"/>
        <v>4059.3966666666661</v>
      </c>
      <c r="BK7" s="22">
        <f t="shared" si="18"/>
        <v>4107.7299999999996</v>
      </c>
      <c r="BL7" s="22">
        <f t="shared" si="18"/>
        <v>4156.0633333333335</v>
      </c>
      <c r="BM7" s="22">
        <f t="shared" si="18"/>
        <v>4204.3966666666665</v>
      </c>
      <c r="BN7" s="22">
        <f t="shared" si="18"/>
        <v>4252.7299999999996</v>
      </c>
      <c r="BO7" s="22">
        <f t="shared" si="18"/>
        <v>4301.0633333333326</v>
      </c>
      <c r="BP7" s="22">
        <f t="shared" ref="BP7:CE7" si="19">BP6/12</f>
        <v>4349.3966666666665</v>
      </c>
      <c r="BQ7" s="22">
        <f t="shared" si="19"/>
        <v>4397.7299999999996</v>
      </c>
      <c r="BR7" s="22">
        <f t="shared" si="19"/>
        <v>4446.0633333333326</v>
      </c>
      <c r="BS7" s="22">
        <f t="shared" si="19"/>
        <v>4494.3966666666665</v>
      </c>
      <c r="BT7" s="22">
        <f t="shared" si="19"/>
        <v>4542.7299999999996</v>
      </c>
      <c r="BU7" s="22">
        <f t="shared" si="19"/>
        <v>4591.0633333333326</v>
      </c>
      <c r="BV7" s="22">
        <f t="shared" si="19"/>
        <v>4639.3966666666665</v>
      </c>
      <c r="BW7" s="22">
        <f t="shared" si="19"/>
        <v>4687.7299999999996</v>
      </c>
      <c r="BX7" s="22">
        <f t="shared" si="19"/>
        <v>4736.0633333333326</v>
      </c>
      <c r="BY7" s="22">
        <f t="shared" si="19"/>
        <v>4784.3966666666665</v>
      </c>
      <c r="BZ7" s="22">
        <f t="shared" si="19"/>
        <v>4832.7299999999996</v>
      </c>
      <c r="CA7" s="22">
        <f t="shared" si="19"/>
        <v>4881.0633333333326</v>
      </c>
      <c r="CB7" s="22">
        <f t="shared" si="19"/>
        <v>4929.3966666666665</v>
      </c>
      <c r="CC7" s="22">
        <f t="shared" si="19"/>
        <v>4977.7299999999996</v>
      </c>
      <c r="CD7" s="22">
        <f t="shared" si="19"/>
        <v>5026.0633333333326</v>
      </c>
      <c r="CE7" s="22">
        <f t="shared" si="19"/>
        <v>5074.3966666666665</v>
      </c>
      <c r="CF7" s="22">
        <f t="shared" ref="CF7:DK7" si="20">CF6/12</f>
        <v>5122.7299999999996</v>
      </c>
      <c r="CG7" s="22">
        <f t="shared" si="20"/>
        <v>5171.0633333333326</v>
      </c>
      <c r="CH7" s="22">
        <f t="shared" si="20"/>
        <v>5219.3966666666665</v>
      </c>
      <c r="CI7" s="22">
        <f t="shared" si="20"/>
        <v>5267.73</v>
      </c>
      <c r="CJ7" s="22">
        <f t="shared" si="20"/>
        <v>5316.0633333333326</v>
      </c>
      <c r="CK7" s="22">
        <f t="shared" si="20"/>
        <v>5364.3966666666665</v>
      </c>
      <c r="CL7" s="22">
        <f t="shared" si="20"/>
        <v>5412.73</v>
      </c>
      <c r="CM7" s="22">
        <f t="shared" si="20"/>
        <v>5461.0633333333326</v>
      </c>
      <c r="CN7" s="22">
        <f t="shared" si="20"/>
        <v>5509.3966666666665</v>
      </c>
      <c r="CO7" s="22">
        <f t="shared" si="20"/>
        <v>5557.73</v>
      </c>
      <c r="CP7" s="22">
        <f t="shared" si="20"/>
        <v>5589.3966666666665</v>
      </c>
      <c r="CQ7" s="22">
        <f t="shared" si="20"/>
        <v>5621.0633333333326</v>
      </c>
      <c r="CR7" s="22">
        <f t="shared" si="20"/>
        <v>5652.73</v>
      </c>
      <c r="CS7" s="22">
        <f t="shared" si="20"/>
        <v>5684.3966666666665</v>
      </c>
      <c r="CT7" s="22">
        <f t="shared" si="20"/>
        <v>5716.0633333333326</v>
      </c>
      <c r="CU7" s="22">
        <f t="shared" si="20"/>
        <v>5747.73</v>
      </c>
      <c r="CV7" s="22">
        <f t="shared" si="20"/>
        <v>5779.3966666666665</v>
      </c>
      <c r="CW7" s="22">
        <f t="shared" si="20"/>
        <v>5811.0633333333326</v>
      </c>
      <c r="CX7" s="22">
        <f t="shared" si="20"/>
        <v>5842.73</v>
      </c>
      <c r="CY7" s="22">
        <f t="shared" si="20"/>
        <v>5874.3966666666665</v>
      </c>
      <c r="CZ7" s="22">
        <f t="shared" si="20"/>
        <v>5906.0633333333326</v>
      </c>
      <c r="DA7" s="22">
        <f t="shared" si="20"/>
        <v>5937.73</v>
      </c>
      <c r="DB7" s="22">
        <f t="shared" si="20"/>
        <v>5969.3966666666665</v>
      </c>
      <c r="DC7" s="22">
        <f t="shared" si="20"/>
        <v>6001.0633333333326</v>
      </c>
      <c r="DD7" s="22">
        <f t="shared" si="20"/>
        <v>6032.73</v>
      </c>
      <c r="DE7" s="22">
        <f t="shared" si="20"/>
        <v>6064.3966666666665</v>
      </c>
      <c r="DF7" s="22">
        <f t="shared" si="20"/>
        <v>6096.0633333333326</v>
      </c>
      <c r="DG7" s="22">
        <f t="shared" si="20"/>
        <v>6127.73</v>
      </c>
      <c r="DH7" s="22">
        <f t="shared" si="20"/>
        <v>6159.3966666666665</v>
      </c>
      <c r="DI7" s="22">
        <f t="shared" si="20"/>
        <v>6191.0633333333326</v>
      </c>
      <c r="DJ7" s="22">
        <f t="shared" si="20"/>
        <v>6222.73</v>
      </c>
      <c r="DK7" s="22">
        <f t="shared" si="20"/>
        <v>6254.3966666666665</v>
      </c>
      <c r="DL7" s="22">
        <f t="shared" ref="DL7:EB7" si="21">DL6/12</f>
        <v>6286.0633333333326</v>
      </c>
      <c r="DM7" s="22">
        <f t="shared" si="21"/>
        <v>6317.73</v>
      </c>
      <c r="DN7" s="22">
        <f t="shared" si="21"/>
        <v>6349.3966666666665</v>
      </c>
      <c r="DO7" s="22">
        <f t="shared" si="21"/>
        <v>6395.0966666666673</v>
      </c>
      <c r="DP7" s="22">
        <f t="shared" si="21"/>
        <v>6443.43</v>
      </c>
      <c r="DQ7" s="22">
        <f t="shared" si="21"/>
        <v>6491.7633333333333</v>
      </c>
      <c r="DR7" s="22">
        <f t="shared" si="21"/>
        <v>6540.0966666666673</v>
      </c>
      <c r="DS7" s="22">
        <f t="shared" si="21"/>
        <v>6588.43</v>
      </c>
      <c r="DT7" s="22">
        <f t="shared" si="21"/>
        <v>6636.7633333333333</v>
      </c>
      <c r="DU7" s="22">
        <f t="shared" si="21"/>
        <v>6685.0966666666673</v>
      </c>
      <c r="DV7" s="22">
        <f t="shared" si="21"/>
        <v>6733.43</v>
      </c>
      <c r="DW7" s="22">
        <f t="shared" si="21"/>
        <v>6781.7633333333333</v>
      </c>
      <c r="DX7" s="22">
        <f t="shared" si="21"/>
        <v>6830.0966666666673</v>
      </c>
      <c r="DY7" s="22">
        <f t="shared" si="21"/>
        <v>6878.43</v>
      </c>
      <c r="DZ7" s="22">
        <f t="shared" si="21"/>
        <v>6926.7633333333333</v>
      </c>
      <c r="EA7" s="22">
        <f t="shared" si="21"/>
        <v>6975.0966666666673</v>
      </c>
      <c r="EB7" s="22">
        <f t="shared" si="21"/>
        <v>7023.43</v>
      </c>
      <c r="EC7" s="22">
        <f>EC6/12</f>
        <v>7071.7633333333333</v>
      </c>
    </row>
    <row r="8" spans="2:133" s="17" customFormat="1" ht="10.5" x14ac:dyDescent="0.25">
      <c r="B8" s="16" t="s">
        <v>56</v>
      </c>
      <c r="C8" s="19">
        <f>C2/2</f>
        <v>5000</v>
      </c>
      <c r="D8" s="19">
        <f t="shared" ref="D8:BO8" si="22">D2/2</f>
        <v>5500</v>
      </c>
      <c r="E8" s="19">
        <f t="shared" si="22"/>
        <v>6000</v>
      </c>
      <c r="F8" s="19">
        <f t="shared" si="22"/>
        <v>6500</v>
      </c>
      <c r="G8" s="19">
        <f t="shared" si="22"/>
        <v>7000</v>
      </c>
      <c r="H8" s="19">
        <f t="shared" si="22"/>
        <v>7500</v>
      </c>
      <c r="I8" s="19">
        <f t="shared" si="22"/>
        <v>8000</v>
      </c>
      <c r="J8" s="19">
        <f t="shared" si="22"/>
        <v>8500</v>
      </c>
      <c r="K8" s="19">
        <f t="shared" si="22"/>
        <v>9000</v>
      </c>
      <c r="L8" s="19">
        <f t="shared" si="22"/>
        <v>9500</v>
      </c>
      <c r="M8" s="19">
        <f t="shared" si="22"/>
        <v>10000</v>
      </c>
      <c r="N8" s="19">
        <f t="shared" si="22"/>
        <v>10500</v>
      </c>
      <c r="O8" s="19">
        <f t="shared" si="22"/>
        <v>11000</v>
      </c>
      <c r="P8" s="19">
        <f t="shared" si="22"/>
        <v>11500</v>
      </c>
      <c r="Q8" s="19">
        <f t="shared" si="22"/>
        <v>12000</v>
      </c>
      <c r="R8" s="19">
        <f t="shared" si="22"/>
        <v>12500</v>
      </c>
      <c r="S8" s="19">
        <f t="shared" si="22"/>
        <v>13000</v>
      </c>
      <c r="T8" s="19">
        <f t="shared" si="22"/>
        <v>13500</v>
      </c>
      <c r="U8" s="19">
        <f t="shared" si="22"/>
        <v>14000</v>
      </c>
      <c r="V8" s="19">
        <f t="shared" si="22"/>
        <v>14500</v>
      </c>
      <c r="W8" s="19">
        <f t="shared" si="22"/>
        <v>15000</v>
      </c>
      <c r="X8" s="19">
        <f t="shared" si="22"/>
        <v>15500</v>
      </c>
      <c r="Y8" s="19">
        <f t="shared" si="22"/>
        <v>16000</v>
      </c>
      <c r="Z8" s="19">
        <f t="shared" si="22"/>
        <v>16500</v>
      </c>
      <c r="AA8" s="19">
        <f t="shared" si="22"/>
        <v>17000</v>
      </c>
      <c r="AB8" s="19">
        <f t="shared" si="22"/>
        <v>17500</v>
      </c>
      <c r="AC8" s="19">
        <f t="shared" si="22"/>
        <v>18000</v>
      </c>
      <c r="AD8" s="19">
        <f t="shared" si="22"/>
        <v>18500</v>
      </c>
      <c r="AE8" s="19">
        <f t="shared" si="22"/>
        <v>19000</v>
      </c>
      <c r="AF8" s="19">
        <f t="shared" si="22"/>
        <v>19500</v>
      </c>
      <c r="AG8" s="19">
        <f t="shared" si="22"/>
        <v>20000</v>
      </c>
      <c r="AH8" s="19">
        <f t="shared" si="22"/>
        <v>20500</v>
      </c>
      <c r="AI8" s="19">
        <f t="shared" si="22"/>
        <v>21000</v>
      </c>
      <c r="AJ8" s="19">
        <f t="shared" si="22"/>
        <v>21500</v>
      </c>
      <c r="AK8" s="19">
        <f t="shared" si="22"/>
        <v>22000</v>
      </c>
      <c r="AL8" s="19">
        <f t="shared" si="22"/>
        <v>22500</v>
      </c>
      <c r="AM8" s="19">
        <f t="shared" si="22"/>
        <v>23000</v>
      </c>
      <c r="AN8" s="19">
        <f t="shared" si="22"/>
        <v>23500</v>
      </c>
      <c r="AO8" s="19">
        <f t="shared" si="22"/>
        <v>24000</v>
      </c>
      <c r="AP8" s="19">
        <f t="shared" si="22"/>
        <v>24500</v>
      </c>
      <c r="AQ8" s="19">
        <f t="shared" si="22"/>
        <v>25000</v>
      </c>
      <c r="AR8" s="19">
        <f t="shared" si="22"/>
        <v>25500</v>
      </c>
      <c r="AS8" s="19">
        <f t="shared" si="22"/>
        <v>26000</v>
      </c>
      <c r="AT8" s="19">
        <f t="shared" si="22"/>
        <v>26500</v>
      </c>
      <c r="AU8" s="19">
        <f t="shared" si="22"/>
        <v>27000</v>
      </c>
      <c r="AV8" s="19">
        <f t="shared" si="22"/>
        <v>27500</v>
      </c>
      <c r="AW8" s="19">
        <f t="shared" si="22"/>
        <v>28000</v>
      </c>
      <c r="AX8" s="19">
        <f t="shared" si="22"/>
        <v>28500</v>
      </c>
      <c r="AY8" s="19">
        <f t="shared" si="22"/>
        <v>29000</v>
      </c>
      <c r="AZ8" s="19">
        <f t="shared" si="22"/>
        <v>29500</v>
      </c>
      <c r="BA8" s="19">
        <f t="shared" si="22"/>
        <v>30000</v>
      </c>
      <c r="BB8" s="19">
        <f t="shared" si="22"/>
        <v>30500</v>
      </c>
      <c r="BC8" s="19">
        <f t="shared" si="22"/>
        <v>31000</v>
      </c>
      <c r="BD8" s="19">
        <f t="shared" si="22"/>
        <v>31500</v>
      </c>
      <c r="BE8" s="19">
        <f t="shared" si="22"/>
        <v>32000</v>
      </c>
      <c r="BF8" s="19">
        <f t="shared" si="22"/>
        <v>32500</v>
      </c>
      <c r="BG8" s="19">
        <f t="shared" si="22"/>
        <v>33000</v>
      </c>
      <c r="BH8" s="19">
        <f t="shared" si="22"/>
        <v>33500</v>
      </c>
      <c r="BI8" s="19">
        <f t="shared" si="22"/>
        <v>34000</v>
      </c>
      <c r="BJ8" s="19">
        <f t="shared" si="22"/>
        <v>34500</v>
      </c>
      <c r="BK8" s="19">
        <f t="shared" si="22"/>
        <v>35000</v>
      </c>
      <c r="BL8" s="19">
        <f t="shared" si="22"/>
        <v>35500</v>
      </c>
      <c r="BM8" s="19">
        <f t="shared" si="22"/>
        <v>36000</v>
      </c>
      <c r="BN8" s="19">
        <f t="shared" si="22"/>
        <v>36500</v>
      </c>
      <c r="BO8" s="19">
        <f t="shared" si="22"/>
        <v>37000</v>
      </c>
      <c r="BP8" s="19">
        <f t="shared" ref="BP8:EA8" si="23">BP2/2</f>
        <v>37500</v>
      </c>
      <c r="BQ8" s="19">
        <f t="shared" si="23"/>
        <v>38000</v>
      </c>
      <c r="BR8" s="19">
        <f t="shared" si="23"/>
        <v>38500</v>
      </c>
      <c r="BS8" s="19">
        <f t="shared" si="23"/>
        <v>39000</v>
      </c>
      <c r="BT8" s="19">
        <f t="shared" si="23"/>
        <v>39500</v>
      </c>
      <c r="BU8" s="19">
        <f t="shared" si="23"/>
        <v>40000</v>
      </c>
      <c r="BV8" s="19">
        <f t="shared" si="23"/>
        <v>40500</v>
      </c>
      <c r="BW8" s="19">
        <f t="shared" si="23"/>
        <v>41000</v>
      </c>
      <c r="BX8" s="19">
        <f t="shared" si="23"/>
        <v>41500</v>
      </c>
      <c r="BY8" s="19">
        <f t="shared" si="23"/>
        <v>42000</v>
      </c>
      <c r="BZ8" s="19">
        <f t="shared" si="23"/>
        <v>42500</v>
      </c>
      <c r="CA8" s="19">
        <f t="shared" si="23"/>
        <v>43000</v>
      </c>
      <c r="CB8" s="19">
        <f t="shared" si="23"/>
        <v>43500</v>
      </c>
      <c r="CC8" s="19">
        <f t="shared" si="23"/>
        <v>44000</v>
      </c>
      <c r="CD8" s="19">
        <f t="shared" si="23"/>
        <v>44500</v>
      </c>
      <c r="CE8" s="19">
        <f t="shared" si="23"/>
        <v>45000</v>
      </c>
      <c r="CF8" s="19">
        <f t="shared" si="23"/>
        <v>45500</v>
      </c>
      <c r="CG8" s="19">
        <f t="shared" si="23"/>
        <v>46000</v>
      </c>
      <c r="CH8" s="19">
        <f t="shared" si="23"/>
        <v>46500</v>
      </c>
      <c r="CI8" s="19">
        <f t="shared" si="23"/>
        <v>47000</v>
      </c>
      <c r="CJ8" s="19">
        <f t="shared" si="23"/>
        <v>47500</v>
      </c>
      <c r="CK8" s="19">
        <f t="shared" si="23"/>
        <v>48000</v>
      </c>
      <c r="CL8" s="19">
        <f t="shared" si="23"/>
        <v>48500</v>
      </c>
      <c r="CM8" s="19">
        <f t="shared" si="23"/>
        <v>49000</v>
      </c>
      <c r="CN8" s="19">
        <f t="shared" si="23"/>
        <v>49500</v>
      </c>
      <c r="CO8" s="19">
        <f t="shared" si="23"/>
        <v>50000</v>
      </c>
      <c r="CP8" s="19">
        <f t="shared" si="23"/>
        <v>50500</v>
      </c>
      <c r="CQ8" s="19">
        <f t="shared" si="23"/>
        <v>51000</v>
      </c>
      <c r="CR8" s="19">
        <f t="shared" si="23"/>
        <v>51500</v>
      </c>
      <c r="CS8" s="19">
        <f t="shared" si="23"/>
        <v>52000</v>
      </c>
      <c r="CT8" s="19">
        <f t="shared" si="23"/>
        <v>52500</v>
      </c>
      <c r="CU8" s="19">
        <f t="shared" si="23"/>
        <v>53000</v>
      </c>
      <c r="CV8" s="19">
        <f t="shared" si="23"/>
        <v>53500</v>
      </c>
      <c r="CW8" s="19">
        <f t="shared" si="23"/>
        <v>54000</v>
      </c>
      <c r="CX8" s="19">
        <f t="shared" si="23"/>
        <v>54500</v>
      </c>
      <c r="CY8" s="19">
        <f t="shared" si="23"/>
        <v>55000</v>
      </c>
      <c r="CZ8" s="19">
        <f t="shared" si="23"/>
        <v>55500</v>
      </c>
      <c r="DA8" s="19">
        <f t="shared" si="23"/>
        <v>56000</v>
      </c>
      <c r="DB8" s="19">
        <f t="shared" si="23"/>
        <v>56500</v>
      </c>
      <c r="DC8" s="19">
        <f t="shared" si="23"/>
        <v>57000</v>
      </c>
      <c r="DD8" s="19">
        <f t="shared" si="23"/>
        <v>57500</v>
      </c>
      <c r="DE8" s="19">
        <f t="shared" si="23"/>
        <v>58000</v>
      </c>
      <c r="DF8" s="19">
        <f t="shared" si="23"/>
        <v>58500</v>
      </c>
      <c r="DG8" s="19">
        <f t="shared" si="23"/>
        <v>59000</v>
      </c>
      <c r="DH8" s="19">
        <f t="shared" si="23"/>
        <v>59500</v>
      </c>
      <c r="DI8" s="19">
        <f t="shared" si="23"/>
        <v>60000</v>
      </c>
      <c r="DJ8" s="19">
        <f t="shared" si="23"/>
        <v>60500</v>
      </c>
      <c r="DK8" s="19">
        <f t="shared" si="23"/>
        <v>61000</v>
      </c>
      <c r="DL8" s="19">
        <f t="shared" si="23"/>
        <v>61500</v>
      </c>
      <c r="DM8" s="19">
        <f t="shared" si="23"/>
        <v>62000</v>
      </c>
      <c r="DN8" s="19">
        <f t="shared" si="23"/>
        <v>62500</v>
      </c>
      <c r="DO8" s="19">
        <f t="shared" si="23"/>
        <v>63000</v>
      </c>
      <c r="DP8" s="19">
        <f t="shared" si="23"/>
        <v>63500</v>
      </c>
      <c r="DQ8" s="19">
        <f t="shared" si="23"/>
        <v>64000</v>
      </c>
      <c r="DR8" s="19">
        <f t="shared" si="23"/>
        <v>64500</v>
      </c>
      <c r="DS8" s="19">
        <f t="shared" si="23"/>
        <v>65000</v>
      </c>
      <c r="DT8" s="19">
        <f t="shared" si="23"/>
        <v>65500</v>
      </c>
      <c r="DU8" s="19">
        <f t="shared" si="23"/>
        <v>66000</v>
      </c>
      <c r="DV8" s="19">
        <f t="shared" si="23"/>
        <v>66500</v>
      </c>
      <c r="DW8" s="19">
        <f t="shared" si="23"/>
        <v>67000</v>
      </c>
      <c r="DX8" s="19">
        <f t="shared" si="23"/>
        <v>67500</v>
      </c>
      <c r="DY8" s="19">
        <f t="shared" si="23"/>
        <v>68000</v>
      </c>
      <c r="DZ8" s="19">
        <f t="shared" si="23"/>
        <v>68500</v>
      </c>
      <c r="EA8" s="19">
        <f t="shared" si="23"/>
        <v>69000</v>
      </c>
      <c r="EB8" s="19">
        <f>EB2/2</f>
        <v>69500</v>
      </c>
      <c r="EC8" s="19">
        <f>EC2/2</f>
        <v>70000</v>
      </c>
    </row>
    <row r="9" spans="2:133" s="12" customFormat="1" x14ac:dyDescent="0.2">
      <c r="B9" s="13" t="s">
        <v>51</v>
      </c>
      <c r="C9" s="24">
        <f t="shared" ref="C9:AH9" si="24">IF(C8&lt;=PersAllow_Limit,Personal_Allowance,MAX(0,Personal_Allowance-(C8-PersAllow_Limit)/2))</f>
        <v>12579</v>
      </c>
      <c r="D9" s="24">
        <f t="shared" si="24"/>
        <v>12579</v>
      </c>
      <c r="E9" s="24">
        <f t="shared" si="24"/>
        <v>12579</v>
      </c>
      <c r="F9" s="24">
        <f t="shared" si="24"/>
        <v>12579</v>
      </c>
      <c r="G9" s="24">
        <f t="shared" si="24"/>
        <v>12579</v>
      </c>
      <c r="H9" s="24">
        <f t="shared" si="24"/>
        <v>12579</v>
      </c>
      <c r="I9" s="24">
        <f t="shared" si="24"/>
        <v>12579</v>
      </c>
      <c r="J9" s="24">
        <f t="shared" si="24"/>
        <v>12579</v>
      </c>
      <c r="K9" s="24">
        <f t="shared" si="24"/>
        <v>12579</v>
      </c>
      <c r="L9" s="24">
        <f t="shared" si="24"/>
        <v>12579</v>
      </c>
      <c r="M9" s="24">
        <f t="shared" si="24"/>
        <v>12579</v>
      </c>
      <c r="N9" s="24">
        <f t="shared" si="24"/>
        <v>12579</v>
      </c>
      <c r="O9" s="24">
        <f t="shared" si="24"/>
        <v>12579</v>
      </c>
      <c r="P9" s="24">
        <f t="shared" si="24"/>
        <v>12579</v>
      </c>
      <c r="Q9" s="24">
        <f t="shared" si="24"/>
        <v>12579</v>
      </c>
      <c r="R9" s="24">
        <f t="shared" si="24"/>
        <v>12579</v>
      </c>
      <c r="S9" s="24">
        <f t="shared" si="24"/>
        <v>12579</v>
      </c>
      <c r="T9" s="24">
        <f t="shared" si="24"/>
        <v>12579</v>
      </c>
      <c r="U9" s="24">
        <f t="shared" si="24"/>
        <v>12579</v>
      </c>
      <c r="V9" s="24">
        <f t="shared" si="24"/>
        <v>12579</v>
      </c>
      <c r="W9" s="24">
        <f t="shared" si="24"/>
        <v>12579</v>
      </c>
      <c r="X9" s="24">
        <f t="shared" si="24"/>
        <v>12579</v>
      </c>
      <c r="Y9" s="24">
        <f t="shared" si="24"/>
        <v>12579</v>
      </c>
      <c r="Z9" s="24">
        <f t="shared" si="24"/>
        <v>12579</v>
      </c>
      <c r="AA9" s="24">
        <f t="shared" si="24"/>
        <v>12579</v>
      </c>
      <c r="AB9" s="24">
        <f t="shared" si="24"/>
        <v>12579</v>
      </c>
      <c r="AC9" s="24">
        <f t="shared" si="24"/>
        <v>12579</v>
      </c>
      <c r="AD9" s="24">
        <f t="shared" si="24"/>
        <v>12579</v>
      </c>
      <c r="AE9" s="24">
        <f t="shared" si="24"/>
        <v>12579</v>
      </c>
      <c r="AF9" s="24">
        <f t="shared" si="24"/>
        <v>12579</v>
      </c>
      <c r="AG9" s="24">
        <f t="shared" si="24"/>
        <v>12579</v>
      </c>
      <c r="AH9" s="24">
        <f t="shared" si="24"/>
        <v>12579</v>
      </c>
      <c r="AI9" s="24">
        <f t="shared" ref="AI9:BN9" si="25">IF(AI8&lt;=PersAllow_Limit,Personal_Allowance,MAX(0,Personal_Allowance-(AI8-PersAllow_Limit)/2))</f>
        <v>12579</v>
      </c>
      <c r="AJ9" s="24">
        <f t="shared" si="25"/>
        <v>12579</v>
      </c>
      <c r="AK9" s="24">
        <f t="shared" si="25"/>
        <v>12579</v>
      </c>
      <c r="AL9" s="24">
        <f t="shared" si="25"/>
        <v>12579</v>
      </c>
      <c r="AM9" s="24">
        <f t="shared" si="25"/>
        <v>12579</v>
      </c>
      <c r="AN9" s="24">
        <f t="shared" si="25"/>
        <v>12579</v>
      </c>
      <c r="AO9" s="24">
        <f t="shared" si="25"/>
        <v>12579</v>
      </c>
      <c r="AP9" s="24">
        <f t="shared" si="25"/>
        <v>12579</v>
      </c>
      <c r="AQ9" s="24">
        <f t="shared" si="25"/>
        <v>12579</v>
      </c>
      <c r="AR9" s="24">
        <f t="shared" si="25"/>
        <v>12579</v>
      </c>
      <c r="AS9" s="24">
        <f t="shared" si="25"/>
        <v>12579</v>
      </c>
      <c r="AT9" s="24">
        <f t="shared" si="25"/>
        <v>12579</v>
      </c>
      <c r="AU9" s="24">
        <f t="shared" si="25"/>
        <v>12579</v>
      </c>
      <c r="AV9" s="24">
        <f t="shared" si="25"/>
        <v>12579</v>
      </c>
      <c r="AW9" s="24">
        <f t="shared" si="25"/>
        <v>12579</v>
      </c>
      <c r="AX9" s="24">
        <f t="shared" si="25"/>
        <v>12579</v>
      </c>
      <c r="AY9" s="24">
        <f t="shared" si="25"/>
        <v>12579</v>
      </c>
      <c r="AZ9" s="24">
        <f t="shared" si="25"/>
        <v>12579</v>
      </c>
      <c r="BA9" s="24">
        <f t="shared" si="25"/>
        <v>12579</v>
      </c>
      <c r="BB9" s="24">
        <f t="shared" si="25"/>
        <v>12579</v>
      </c>
      <c r="BC9" s="24">
        <f t="shared" si="25"/>
        <v>12579</v>
      </c>
      <c r="BD9" s="24">
        <f t="shared" si="25"/>
        <v>12579</v>
      </c>
      <c r="BE9" s="24">
        <f t="shared" si="25"/>
        <v>12579</v>
      </c>
      <c r="BF9" s="24">
        <f t="shared" si="25"/>
        <v>12579</v>
      </c>
      <c r="BG9" s="24">
        <f t="shared" si="25"/>
        <v>12579</v>
      </c>
      <c r="BH9" s="24">
        <f t="shared" si="25"/>
        <v>12579</v>
      </c>
      <c r="BI9" s="24">
        <f t="shared" si="25"/>
        <v>12579</v>
      </c>
      <c r="BJ9" s="24">
        <f t="shared" si="25"/>
        <v>12579</v>
      </c>
      <c r="BK9" s="24">
        <f t="shared" si="25"/>
        <v>12579</v>
      </c>
      <c r="BL9" s="24">
        <f t="shared" si="25"/>
        <v>12579</v>
      </c>
      <c r="BM9" s="24">
        <f t="shared" si="25"/>
        <v>12579</v>
      </c>
      <c r="BN9" s="24">
        <f t="shared" si="25"/>
        <v>12579</v>
      </c>
      <c r="BO9" s="24">
        <f t="shared" ref="BO9:CT9" si="26">IF(BO8&lt;=PersAllow_Limit,Personal_Allowance,MAX(0,Personal_Allowance-(BO8-PersAllow_Limit)/2))</f>
        <v>12579</v>
      </c>
      <c r="BP9" s="24">
        <f t="shared" si="26"/>
        <v>12579</v>
      </c>
      <c r="BQ9" s="24">
        <f t="shared" si="26"/>
        <v>12579</v>
      </c>
      <c r="BR9" s="24">
        <f t="shared" si="26"/>
        <v>12579</v>
      </c>
      <c r="BS9" s="24">
        <f t="shared" si="26"/>
        <v>12579</v>
      </c>
      <c r="BT9" s="24">
        <f t="shared" si="26"/>
        <v>12579</v>
      </c>
      <c r="BU9" s="24">
        <f t="shared" si="26"/>
        <v>12579</v>
      </c>
      <c r="BV9" s="24">
        <f t="shared" si="26"/>
        <v>12579</v>
      </c>
      <c r="BW9" s="24">
        <f t="shared" si="26"/>
        <v>12579</v>
      </c>
      <c r="BX9" s="24">
        <f t="shared" si="26"/>
        <v>12579</v>
      </c>
      <c r="BY9" s="24">
        <f t="shared" si="26"/>
        <v>12579</v>
      </c>
      <c r="BZ9" s="24">
        <f t="shared" si="26"/>
        <v>12579</v>
      </c>
      <c r="CA9" s="24">
        <f t="shared" si="26"/>
        <v>12579</v>
      </c>
      <c r="CB9" s="24">
        <f t="shared" si="26"/>
        <v>12579</v>
      </c>
      <c r="CC9" s="24">
        <f t="shared" si="26"/>
        <v>12579</v>
      </c>
      <c r="CD9" s="24">
        <f t="shared" si="26"/>
        <v>12579</v>
      </c>
      <c r="CE9" s="24">
        <f t="shared" si="26"/>
        <v>12579</v>
      </c>
      <c r="CF9" s="24">
        <f t="shared" si="26"/>
        <v>12579</v>
      </c>
      <c r="CG9" s="24">
        <f t="shared" si="26"/>
        <v>12579</v>
      </c>
      <c r="CH9" s="24">
        <f t="shared" si="26"/>
        <v>12579</v>
      </c>
      <c r="CI9" s="24">
        <f t="shared" si="26"/>
        <v>12579</v>
      </c>
      <c r="CJ9" s="24">
        <f t="shared" si="26"/>
        <v>12579</v>
      </c>
      <c r="CK9" s="24">
        <f t="shared" si="26"/>
        <v>12579</v>
      </c>
      <c r="CL9" s="24">
        <f t="shared" si="26"/>
        <v>12579</v>
      </c>
      <c r="CM9" s="24">
        <f t="shared" si="26"/>
        <v>12579</v>
      </c>
      <c r="CN9" s="24">
        <f t="shared" si="26"/>
        <v>12579</v>
      </c>
      <c r="CO9" s="24">
        <f t="shared" si="26"/>
        <v>12579</v>
      </c>
      <c r="CP9" s="24">
        <f t="shared" si="26"/>
        <v>12579</v>
      </c>
      <c r="CQ9" s="24">
        <f t="shared" si="26"/>
        <v>12579</v>
      </c>
      <c r="CR9" s="24">
        <f t="shared" si="26"/>
        <v>12579</v>
      </c>
      <c r="CS9" s="24">
        <f t="shared" si="26"/>
        <v>12579</v>
      </c>
      <c r="CT9" s="24">
        <f t="shared" si="26"/>
        <v>12579</v>
      </c>
      <c r="CU9" s="24">
        <f t="shared" ref="CU9:DZ9" si="27">IF(CU8&lt;=PersAllow_Limit,Personal_Allowance,MAX(0,Personal_Allowance-(CU8-PersAllow_Limit)/2))</f>
        <v>12579</v>
      </c>
      <c r="CV9" s="24">
        <f t="shared" si="27"/>
        <v>12579</v>
      </c>
      <c r="CW9" s="24">
        <f t="shared" si="27"/>
        <v>12579</v>
      </c>
      <c r="CX9" s="24">
        <f t="shared" si="27"/>
        <v>12579</v>
      </c>
      <c r="CY9" s="24">
        <f t="shared" si="27"/>
        <v>12579</v>
      </c>
      <c r="CZ9" s="24">
        <f t="shared" si="27"/>
        <v>12579</v>
      </c>
      <c r="DA9" s="24">
        <f t="shared" si="27"/>
        <v>12579</v>
      </c>
      <c r="DB9" s="24">
        <f t="shared" si="27"/>
        <v>12579</v>
      </c>
      <c r="DC9" s="24">
        <f t="shared" si="27"/>
        <v>12579</v>
      </c>
      <c r="DD9" s="24">
        <f t="shared" si="27"/>
        <v>12579</v>
      </c>
      <c r="DE9" s="24">
        <f t="shared" si="27"/>
        <v>12579</v>
      </c>
      <c r="DF9" s="24">
        <f t="shared" si="27"/>
        <v>12579</v>
      </c>
      <c r="DG9" s="24">
        <f t="shared" si="27"/>
        <v>12579</v>
      </c>
      <c r="DH9" s="24">
        <f t="shared" si="27"/>
        <v>12579</v>
      </c>
      <c r="DI9" s="24">
        <f t="shared" si="27"/>
        <v>12579</v>
      </c>
      <c r="DJ9" s="24">
        <f t="shared" si="27"/>
        <v>12579</v>
      </c>
      <c r="DK9" s="24">
        <f t="shared" si="27"/>
        <v>12579</v>
      </c>
      <c r="DL9" s="24">
        <f t="shared" si="27"/>
        <v>12579</v>
      </c>
      <c r="DM9" s="24">
        <f t="shared" si="27"/>
        <v>12579</v>
      </c>
      <c r="DN9" s="24">
        <f t="shared" si="27"/>
        <v>12579</v>
      </c>
      <c r="DO9" s="24">
        <f t="shared" si="27"/>
        <v>12579</v>
      </c>
      <c r="DP9" s="24">
        <f t="shared" si="27"/>
        <v>12579</v>
      </c>
      <c r="DQ9" s="24">
        <f t="shared" si="27"/>
        <v>12579</v>
      </c>
      <c r="DR9" s="24">
        <f t="shared" si="27"/>
        <v>12579</v>
      </c>
      <c r="DS9" s="24">
        <f t="shared" si="27"/>
        <v>12579</v>
      </c>
      <c r="DT9" s="24">
        <f t="shared" si="27"/>
        <v>12579</v>
      </c>
      <c r="DU9" s="24">
        <f t="shared" si="27"/>
        <v>12579</v>
      </c>
      <c r="DV9" s="24">
        <f t="shared" si="27"/>
        <v>12579</v>
      </c>
      <c r="DW9" s="24">
        <f t="shared" si="27"/>
        <v>12579</v>
      </c>
      <c r="DX9" s="24">
        <f t="shared" si="27"/>
        <v>12579</v>
      </c>
      <c r="DY9" s="24">
        <f t="shared" si="27"/>
        <v>12579</v>
      </c>
      <c r="DZ9" s="24">
        <f t="shared" si="27"/>
        <v>12579</v>
      </c>
      <c r="EA9" s="24">
        <f>IF(EA8&lt;=PersAllow_Limit,Personal_Allowance,MAX(0,Personal_Allowance-(EA8-PersAllow_Limit)/2))</f>
        <v>12579</v>
      </c>
      <c r="EB9" s="24">
        <f>IF(EB8&lt;=PersAllow_Limit,Personal_Allowance,MAX(0,Personal_Allowance-(EB8-PersAllow_Limit)/2))</f>
        <v>12579</v>
      </c>
      <c r="EC9" s="24">
        <f>IF(EC8&lt;=PersAllow_Limit,Personal_Allowance,MAX(0,Personal_Allowance-(EC8-PersAllow_Limit)/2))</f>
        <v>12579</v>
      </c>
    </row>
    <row r="10" spans="2:133" x14ac:dyDescent="0.2">
      <c r="B10" s="13" t="s">
        <v>52</v>
      </c>
      <c r="C10" s="24">
        <f t="shared" ref="C10:AH10" si="28">IF(C8&lt;=PT_threshold,0,IF(C8&lt;=UEL_threshold,(C8-PT_threshold)*NI_Base,(UEL_threshold-PT_threshold)*NI_Base+(C8-UEL_threshold)*NI_AboveUEL))</f>
        <v>0</v>
      </c>
      <c r="D10" s="24">
        <f t="shared" si="28"/>
        <v>0</v>
      </c>
      <c r="E10" s="24">
        <f t="shared" si="28"/>
        <v>0</v>
      </c>
      <c r="F10" s="24">
        <f t="shared" si="28"/>
        <v>0</v>
      </c>
      <c r="G10" s="24">
        <f t="shared" si="28"/>
        <v>0</v>
      </c>
      <c r="H10" s="24">
        <f t="shared" si="28"/>
        <v>0</v>
      </c>
      <c r="I10" s="24">
        <f t="shared" si="28"/>
        <v>0</v>
      </c>
      <c r="J10" s="24">
        <f t="shared" si="28"/>
        <v>0</v>
      </c>
      <c r="K10" s="24">
        <f t="shared" si="28"/>
        <v>0</v>
      </c>
      <c r="L10" s="24">
        <f t="shared" si="28"/>
        <v>0</v>
      </c>
      <c r="M10" s="24">
        <f t="shared" si="28"/>
        <v>51.839999999999996</v>
      </c>
      <c r="N10" s="24">
        <f t="shared" si="28"/>
        <v>111.83999999999999</v>
      </c>
      <c r="O10" s="24">
        <f t="shared" si="28"/>
        <v>171.84</v>
      </c>
      <c r="P10" s="24">
        <f t="shared" si="28"/>
        <v>231.84</v>
      </c>
      <c r="Q10" s="24">
        <f t="shared" si="28"/>
        <v>291.83999999999997</v>
      </c>
      <c r="R10" s="24">
        <f t="shared" si="28"/>
        <v>351.84</v>
      </c>
      <c r="S10" s="24">
        <f t="shared" si="28"/>
        <v>411.84</v>
      </c>
      <c r="T10" s="24">
        <f t="shared" si="28"/>
        <v>471.84</v>
      </c>
      <c r="U10" s="24">
        <f t="shared" si="28"/>
        <v>531.84</v>
      </c>
      <c r="V10" s="24">
        <f t="shared" si="28"/>
        <v>591.84</v>
      </c>
      <c r="W10" s="24">
        <f t="shared" si="28"/>
        <v>651.84</v>
      </c>
      <c r="X10" s="24">
        <f t="shared" si="28"/>
        <v>711.83999999999992</v>
      </c>
      <c r="Y10" s="24">
        <f t="shared" si="28"/>
        <v>771.83999999999992</v>
      </c>
      <c r="Z10" s="24">
        <f t="shared" si="28"/>
        <v>831.83999999999992</v>
      </c>
      <c r="AA10" s="24">
        <f t="shared" si="28"/>
        <v>891.83999999999992</v>
      </c>
      <c r="AB10" s="24">
        <f t="shared" si="28"/>
        <v>951.83999999999992</v>
      </c>
      <c r="AC10" s="24">
        <f t="shared" si="28"/>
        <v>1011.8399999999999</v>
      </c>
      <c r="AD10" s="24">
        <f t="shared" si="28"/>
        <v>1071.8399999999999</v>
      </c>
      <c r="AE10" s="24">
        <f t="shared" si="28"/>
        <v>1131.8399999999999</v>
      </c>
      <c r="AF10" s="24">
        <f t="shared" si="28"/>
        <v>1191.8399999999999</v>
      </c>
      <c r="AG10" s="24">
        <f t="shared" si="28"/>
        <v>1251.8399999999999</v>
      </c>
      <c r="AH10" s="24">
        <f t="shared" si="28"/>
        <v>1311.84</v>
      </c>
      <c r="AI10" s="24">
        <f t="shared" ref="AI10:BN10" si="29">IF(AI8&lt;=PT_threshold,0,IF(AI8&lt;=UEL_threshold,(AI8-PT_threshold)*NI_Base,(UEL_threshold-PT_threshold)*NI_Base+(AI8-UEL_threshold)*NI_AboveUEL))</f>
        <v>1371.84</v>
      </c>
      <c r="AJ10" s="24">
        <f t="shared" si="29"/>
        <v>1431.84</v>
      </c>
      <c r="AK10" s="24">
        <f t="shared" si="29"/>
        <v>1491.84</v>
      </c>
      <c r="AL10" s="24">
        <f t="shared" si="29"/>
        <v>1551.84</v>
      </c>
      <c r="AM10" s="24">
        <f t="shared" si="29"/>
        <v>1611.84</v>
      </c>
      <c r="AN10" s="24">
        <f t="shared" si="29"/>
        <v>1671.84</v>
      </c>
      <c r="AO10" s="24">
        <f t="shared" si="29"/>
        <v>1731.84</v>
      </c>
      <c r="AP10" s="24">
        <f t="shared" si="29"/>
        <v>1791.84</v>
      </c>
      <c r="AQ10" s="24">
        <f t="shared" si="29"/>
        <v>1851.84</v>
      </c>
      <c r="AR10" s="24">
        <f t="shared" si="29"/>
        <v>1911.84</v>
      </c>
      <c r="AS10" s="24">
        <f t="shared" si="29"/>
        <v>1971.84</v>
      </c>
      <c r="AT10" s="24">
        <f t="shared" si="29"/>
        <v>2031.84</v>
      </c>
      <c r="AU10" s="24">
        <f t="shared" si="29"/>
        <v>2091.84</v>
      </c>
      <c r="AV10" s="24">
        <f t="shared" si="29"/>
        <v>2151.84</v>
      </c>
      <c r="AW10" s="24">
        <f t="shared" si="29"/>
        <v>2211.84</v>
      </c>
      <c r="AX10" s="24">
        <f t="shared" si="29"/>
        <v>2271.8399999999997</v>
      </c>
      <c r="AY10" s="24">
        <f t="shared" si="29"/>
        <v>2331.8399999999997</v>
      </c>
      <c r="AZ10" s="24">
        <f t="shared" si="29"/>
        <v>2391.8399999999997</v>
      </c>
      <c r="BA10" s="24">
        <f t="shared" si="29"/>
        <v>2451.8399999999997</v>
      </c>
      <c r="BB10" s="24">
        <f t="shared" si="29"/>
        <v>2511.8399999999997</v>
      </c>
      <c r="BC10" s="24">
        <f t="shared" si="29"/>
        <v>2571.8399999999997</v>
      </c>
      <c r="BD10" s="24">
        <f t="shared" si="29"/>
        <v>2631.8399999999997</v>
      </c>
      <c r="BE10" s="24">
        <f t="shared" si="29"/>
        <v>2691.8399999999997</v>
      </c>
      <c r="BF10" s="24">
        <f t="shared" si="29"/>
        <v>2751.8399999999997</v>
      </c>
      <c r="BG10" s="24">
        <f t="shared" si="29"/>
        <v>2811.8399999999997</v>
      </c>
      <c r="BH10" s="24">
        <f t="shared" si="29"/>
        <v>2871.8399999999997</v>
      </c>
      <c r="BI10" s="24">
        <f t="shared" si="29"/>
        <v>2931.8399999999997</v>
      </c>
      <c r="BJ10" s="24">
        <f t="shared" si="29"/>
        <v>2991.8399999999997</v>
      </c>
      <c r="BK10" s="24">
        <f t="shared" si="29"/>
        <v>3051.8399999999997</v>
      </c>
      <c r="BL10" s="24">
        <f t="shared" si="29"/>
        <v>3111.8399999999997</v>
      </c>
      <c r="BM10" s="24">
        <f t="shared" si="29"/>
        <v>3171.8399999999997</v>
      </c>
      <c r="BN10" s="24">
        <f t="shared" si="29"/>
        <v>3231.8399999999997</v>
      </c>
      <c r="BO10" s="24">
        <f t="shared" ref="BO10:CT10" si="30">IF(BO8&lt;=PT_threshold,0,IF(BO8&lt;=UEL_threshold,(BO8-PT_threshold)*NI_Base,(UEL_threshold-PT_threshold)*NI_Base+(BO8-UEL_threshold)*NI_AboveUEL))</f>
        <v>3291.8399999999997</v>
      </c>
      <c r="BP10" s="24">
        <f t="shared" si="30"/>
        <v>3351.8399999999997</v>
      </c>
      <c r="BQ10" s="24">
        <f t="shared" si="30"/>
        <v>3411.8399999999997</v>
      </c>
      <c r="BR10" s="24">
        <f t="shared" si="30"/>
        <v>3471.8399999999997</v>
      </c>
      <c r="BS10" s="24">
        <f t="shared" si="30"/>
        <v>3531.8399999999997</v>
      </c>
      <c r="BT10" s="24">
        <f t="shared" si="30"/>
        <v>3591.8399999999997</v>
      </c>
      <c r="BU10" s="24">
        <f t="shared" si="30"/>
        <v>3651.8399999999997</v>
      </c>
      <c r="BV10" s="24">
        <f t="shared" si="30"/>
        <v>3711.8399999999997</v>
      </c>
      <c r="BW10" s="24">
        <f t="shared" si="30"/>
        <v>3771.8399999999997</v>
      </c>
      <c r="BX10" s="24">
        <f t="shared" si="30"/>
        <v>3831.8399999999997</v>
      </c>
      <c r="BY10" s="24">
        <f t="shared" si="30"/>
        <v>3891.8399999999997</v>
      </c>
      <c r="BZ10" s="24">
        <f t="shared" si="30"/>
        <v>3951.8399999999997</v>
      </c>
      <c r="CA10" s="24">
        <f t="shared" si="30"/>
        <v>4011.8399999999997</v>
      </c>
      <c r="CB10" s="24">
        <f t="shared" si="30"/>
        <v>4071.8399999999997</v>
      </c>
      <c r="CC10" s="24">
        <f t="shared" si="30"/>
        <v>4131.84</v>
      </c>
      <c r="CD10" s="24">
        <f t="shared" si="30"/>
        <v>4191.84</v>
      </c>
      <c r="CE10" s="24">
        <f t="shared" si="30"/>
        <v>4251.84</v>
      </c>
      <c r="CF10" s="24">
        <f t="shared" si="30"/>
        <v>4311.84</v>
      </c>
      <c r="CG10" s="24">
        <f t="shared" si="30"/>
        <v>4371.84</v>
      </c>
      <c r="CH10" s="24">
        <f t="shared" si="30"/>
        <v>4431.84</v>
      </c>
      <c r="CI10" s="24">
        <f t="shared" si="30"/>
        <v>4491.84</v>
      </c>
      <c r="CJ10" s="24">
        <f t="shared" si="30"/>
        <v>4551.84</v>
      </c>
      <c r="CK10" s="24">
        <f t="shared" si="30"/>
        <v>4611.84</v>
      </c>
      <c r="CL10" s="24">
        <f t="shared" si="30"/>
        <v>4671.84</v>
      </c>
      <c r="CM10" s="24">
        <f t="shared" si="30"/>
        <v>4731.84</v>
      </c>
      <c r="CN10" s="24">
        <f t="shared" si="30"/>
        <v>4791.84</v>
      </c>
      <c r="CO10" s="24">
        <f t="shared" si="30"/>
        <v>4851.84</v>
      </c>
      <c r="CP10" s="24">
        <f t="shared" si="30"/>
        <v>4888.84</v>
      </c>
      <c r="CQ10" s="24">
        <f t="shared" si="30"/>
        <v>4898.84</v>
      </c>
      <c r="CR10" s="24">
        <f t="shared" si="30"/>
        <v>4908.84</v>
      </c>
      <c r="CS10" s="24">
        <f t="shared" si="30"/>
        <v>4918.84</v>
      </c>
      <c r="CT10" s="24">
        <f t="shared" si="30"/>
        <v>4928.84</v>
      </c>
      <c r="CU10" s="24">
        <f t="shared" ref="CU10:EC10" si="31">IF(CU8&lt;=PT_threshold,0,IF(CU8&lt;=UEL_threshold,(CU8-PT_threshold)*NI_Base,(UEL_threshold-PT_threshold)*NI_Base+(CU8-UEL_threshold)*NI_AboveUEL))</f>
        <v>4938.84</v>
      </c>
      <c r="CV10" s="24">
        <f t="shared" si="31"/>
        <v>4948.84</v>
      </c>
      <c r="CW10" s="24">
        <f t="shared" si="31"/>
        <v>4958.84</v>
      </c>
      <c r="CX10" s="24">
        <f t="shared" si="31"/>
        <v>4968.84</v>
      </c>
      <c r="CY10" s="24">
        <f t="shared" si="31"/>
        <v>4978.84</v>
      </c>
      <c r="CZ10" s="24">
        <f t="shared" si="31"/>
        <v>4988.84</v>
      </c>
      <c r="DA10" s="24">
        <f t="shared" si="31"/>
        <v>4998.84</v>
      </c>
      <c r="DB10" s="24">
        <f t="shared" si="31"/>
        <v>5008.84</v>
      </c>
      <c r="DC10" s="24">
        <f t="shared" si="31"/>
        <v>5018.84</v>
      </c>
      <c r="DD10" s="24">
        <f t="shared" si="31"/>
        <v>5028.84</v>
      </c>
      <c r="DE10" s="24">
        <f t="shared" si="31"/>
        <v>5038.84</v>
      </c>
      <c r="DF10" s="24">
        <f t="shared" si="31"/>
        <v>5048.84</v>
      </c>
      <c r="DG10" s="24">
        <f t="shared" si="31"/>
        <v>5058.84</v>
      </c>
      <c r="DH10" s="24">
        <f t="shared" si="31"/>
        <v>5068.84</v>
      </c>
      <c r="DI10" s="24">
        <f t="shared" si="31"/>
        <v>5078.84</v>
      </c>
      <c r="DJ10" s="24">
        <f t="shared" si="31"/>
        <v>5088.84</v>
      </c>
      <c r="DK10" s="24">
        <f t="shared" si="31"/>
        <v>5098.84</v>
      </c>
      <c r="DL10" s="24">
        <f t="shared" si="31"/>
        <v>5108.84</v>
      </c>
      <c r="DM10" s="24">
        <f t="shared" si="31"/>
        <v>5118.84</v>
      </c>
      <c r="DN10" s="24">
        <f t="shared" si="31"/>
        <v>5128.84</v>
      </c>
      <c r="DO10" s="24">
        <f t="shared" si="31"/>
        <v>5138.84</v>
      </c>
      <c r="DP10" s="24">
        <f t="shared" si="31"/>
        <v>5148.84</v>
      </c>
      <c r="DQ10" s="24">
        <f t="shared" si="31"/>
        <v>5158.84</v>
      </c>
      <c r="DR10" s="24">
        <f t="shared" si="31"/>
        <v>5168.84</v>
      </c>
      <c r="DS10" s="24">
        <f t="shared" si="31"/>
        <v>5178.84</v>
      </c>
      <c r="DT10" s="24">
        <f t="shared" si="31"/>
        <v>5188.84</v>
      </c>
      <c r="DU10" s="24">
        <f t="shared" si="31"/>
        <v>5198.84</v>
      </c>
      <c r="DV10" s="24">
        <f t="shared" si="31"/>
        <v>5208.84</v>
      </c>
      <c r="DW10" s="24">
        <f t="shared" si="31"/>
        <v>5218.84</v>
      </c>
      <c r="DX10" s="24">
        <f t="shared" si="31"/>
        <v>5228.84</v>
      </c>
      <c r="DY10" s="24">
        <f t="shared" si="31"/>
        <v>5238.84</v>
      </c>
      <c r="DZ10" s="24">
        <f t="shared" si="31"/>
        <v>5248.84</v>
      </c>
      <c r="EA10" s="24">
        <f t="shared" si="31"/>
        <v>5258.84</v>
      </c>
      <c r="EB10" s="24">
        <f t="shared" si="31"/>
        <v>5268.84</v>
      </c>
      <c r="EC10" s="24">
        <f t="shared" si="31"/>
        <v>5278.84</v>
      </c>
    </row>
    <row r="11" spans="2:133" x14ac:dyDescent="0.2">
      <c r="B11" s="13" t="s">
        <v>53</v>
      </c>
      <c r="C11" s="24">
        <f t="shared" ref="C11:BN11" si="32">IF(C8&lt;=C9,0,IF(C8-C9&lt;=TaxBand1,(C8-C9)*TaxBandPc1,IF(C8-C9&lt;=TaxBand2,TaxBand1*TaxBandPc1+(C8-C9-TaxBand1)*TaxBandPc2,TaxBand1*TaxBandPc1+(TaxBand2-TaxBand1)*TaxBandPc2+(C8-C9-TaxBand2)*TaxBandPc3)))</f>
        <v>0</v>
      </c>
      <c r="D11" s="24">
        <f t="shared" si="32"/>
        <v>0</v>
      </c>
      <c r="E11" s="24">
        <f t="shared" si="32"/>
        <v>0</v>
      </c>
      <c r="F11" s="24">
        <f t="shared" si="32"/>
        <v>0</v>
      </c>
      <c r="G11" s="24">
        <f t="shared" si="32"/>
        <v>0</v>
      </c>
      <c r="H11" s="24">
        <f t="shared" si="32"/>
        <v>0</v>
      </c>
      <c r="I11" s="24">
        <f t="shared" si="32"/>
        <v>0</v>
      </c>
      <c r="J11" s="24">
        <f t="shared" si="32"/>
        <v>0</v>
      </c>
      <c r="K11" s="24">
        <f t="shared" si="32"/>
        <v>0</v>
      </c>
      <c r="L11" s="24">
        <f t="shared" si="32"/>
        <v>0</v>
      </c>
      <c r="M11" s="24">
        <f t="shared" si="32"/>
        <v>0</v>
      </c>
      <c r="N11" s="24">
        <f t="shared" si="32"/>
        <v>0</v>
      </c>
      <c r="O11" s="24">
        <f t="shared" si="32"/>
        <v>0</v>
      </c>
      <c r="P11" s="24">
        <f t="shared" si="32"/>
        <v>0</v>
      </c>
      <c r="Q11" s="24">
        <f t="shared" si="32"/>
        <v>0</v>
      </c>
      <c r="R11" s="24">
        <f t="shared" si="32"/>
        <v>0</v>
      </c>
      <c r="S11" s="24">
        <f t="shared" si="32"/>
        <v>84.2</v>
      </c>
      <c r="T11" s="24">
        <f t="shared" si="32"/>
        <v>184.20000000000002</v>
      </c>
      <c r="U11" s="24">
        <f t="shared" si="32"/>
        <v>284.2</v>
      </c>
      <c r="V11" s="24">
        <f t="shared" si="32"/>
        <v>384.20000000000005</v>
      </c>
      <c r="W11" s="24">
        <f t="shared" si="32"/>
        <v>484.20000000000005</v>
      </c>
      <c r="X11" s="24">
        <f t="shared" si="32"/>
        <v>584.20000000000005</v>
      </c>
      <c r="Y11" s="24">
        <f t="shared" si="32"/>
        <v>684.2</v>
      </c>
      <c r="Z11" s="24">
        <f t="shared" si="32"/>
        <v>784.2</v>
      </c>
      <c r="AA11" s="24">
        <f t="shared" si="32"/>
        <v>884.2</v>
      </c>
      <c r="AB11" s="24">
        <f t="shared" si="32"/>
        <v>984.2</v>
      </c>
      <c r="AC11" s="24">
        <f t="shared" si="32"/>
        <v>1084.2</v>
      </c>
      <c r="AD11" s="24">
        <f t="shared" si="32"/>
        <v>1184.2</v>
      </c>
      <c r="AE11" s="24">
        <f t="shared" si="32"/>
        <v>1284.2</v>
      </c>
      <c r="AF11" s="24">
        <f t="shared" si="32"/>
        <v>1384.2</v>
      </c>
      <c r="AG11" s="24">
        <f t="shared" si="32"/>
        <v>1484.2</v>
      </c>
      <c r="AH11" s="24">
        <f t="shared" si="32"/>
        <v>1584.2</v>
      </c>
      <c r="AI11" s="24">
        <f t="shared" si="32"/>
        <v>1684.2</v>
      </c>
      <c r="AJ11" s="24">
        <f t="shared" si="32"/>
        <v>1784.2</v>
      </c>
      <c r="AK11" s="24">
        <f t="shared" si="32"/>
        <v>1884.2</v>
      </c>
      <c r="AL11" s="24">
        <f t="shared" si="32"/>
        <v>1984.2</v>
      </c>
      <c r="AM11" s="24">
        <f t="shared" si="32"/>
        <v>2084.2000000000003</v>
      </c>
      <c r="AN11" s="24">
        <f t="shared" si="32"/>
        <v>2184.2000000000003</v>
      </c>
      <c r="AO11" s="24">
        <f t="shared" si="32"/>
        <v>2284.2000000000003</v>
      </c>
      <c r="AP11" s="24">
        <f t="shared" si="32"/>
        <v>2384.2000000000003</v>
      </c>
      <c r="AQ11" s="24">
        <f t="shared" si="32"/>
        <v>2484.2000000000003</v>
      </c>
      <c r="AR11" s="24">
        <f t="shared" si="32"/>
        <v>2584.2000000000003</v>
      </c>
      <c r="AS11" s="24">
        <f t="shared" si="32"/>
        <v>2684.2000000000003</v>
      </c>
      <c r="AT11" s="24">
        <f t="shared" si="32"/>
        <v>2784.2000000000003</v>
      </c>
      <c r="AU11" s="24">
        <f t="shared" si="32"/>
        <v>2884.2000000000003</v>
      </c>
      <c r="AV11" s="24">
        <f t="shared" si="32"/>
        <v>2984.2000000000003</v>
      </c>
      <c r="AW11" s="24">
        <f t="shared" si="32"/>
        <v>3084.2000000000003</v>
      </c>
      <c r="AX11" s="24">
        <f t="shared" si="32"/>
        <v>3184.2000000000003</v>
      </c>
      <c r="AY11" s="24">
        <f t="shared" si="32"/>
        <v>3284.2000000000003</v>
      </c>
      <c r="AZ11" s="24">
        <f t="shared" si="32"/>
        <v>3384.2000000000003</v>
      </c>
      <c r="BA11" s="24">
        <f t="shared" si="32"/>
        <v>3484.2000000000003</v>
      </c>
      <c r="BB11" s="24">
        <f t="shared" si="32"/>
        <v>3584.2000000000003</v>
      </c>
      <c r="BC11" s="24">
        <f t="shared" si="32"/>
        <v>3684.2000000000003</v>
      </c>
      <c r="BD11" s="24">
        <f t="shared" si="32"/>
        <v>3784.2000000000003</v>
      </c>
      <c r="BE11" s="24">
        <f t="shared" si="32"/>
        <v>3884.2000000000003</v>
      </c>
      <c r="BF11" s="24">
        <f t="shared" si="32"/>
        <v>3984.2000000000003</v>
      </c>
      <c r="BG11" s="24">
        <f t="shared" si="32"/>
        <v>4084.2000000000003</v>
      </c>
      <c r="BH11" s="24">
        <f t="shared" si="32"/>
        <v>4184.2</v>
      </c>
      <c r="BI11" s="24">
        <f t="shared" si="32"/>
        <v>4284.2</v>
      </c>
      <c r="BJ11" s="24">
        <f t="shared" si="32"/>
        <v>4384.2</v>
      </c>
      <c r="BK11" s="24">
        <f t="shared" si="32"/>
        <v>4484.2</v>
      </c>
      <c r="BL11" s="24">
        <f t="shared" si="32"/>
        <v>4584.2</v>
      </c>
      <c r="BM11" s="24">
        <f t="shared" si="32"/>
        <v>4684.2</v>
      </c>
      <c r="BN11" s="24">
        <f t="shared" si="32"/>
        <v>4784.2</v>
      </c>
      <c r="BO11" s="24">
        <f t="shared" ref="BO11:DZ11" si="33">IF(BO8&lt;=BO9,0,IF(BO8-BO9&lt;=TaxBand1,(BO8-BO9)*TaxBandPc1,IF(BO8-BO9&lt;=TaxBand2,TaxBand1*TaxBandPc1+(BO8-BO9-TaxBand1)*TaxBandPc2,TaxBand1*TaxBandPc1+(TaxBand2-TaxBand1)*TaxBandPc2+(BO8-BO9-TaxBand2)*TaxBandPc3)))</f>
        <v>4884.2</v>
      </c>
      <c r="BP11" s="24">
        <f t="shared" si="33"/>
        <v>4984.2000000000007</v>
      </c>
      <c r="BQ11" s="24">
        <f t="shared" si="33"/>
        <v>5084.2000000000007</v>
      </c>
      <c r="BR11" s="24">
        <f t="shared" si="33"/>
        <v>5184.2000000000007</v>
      </c>
      <c r="BS11" s="24">
        <f t="shared" si="33"/>
        <v>5284.2000000000007</v>
      </c>
      <c r="BT11" s="24">
        <f t="shared" si="33"/>
        <v>5384.2000000000007</v>
      </c>
      <c r="BU11" s="24">
        <f t="shared" si="33"/>
        <v>5484.2000000000007</v>
      </c>
      <c r="BV11" s="24">
        <f t="shared" si="33"/>
        <v>5584.2000000000007</v>
      </c>
      <c r="BW11" s="24">
        <f t="shared" si="33"/>
        <v>5684.2000000000007</v>
      </c>
      <c r="BX11" s="24">
        <f t="shared" si="33"/>
        <v>5784.2000000000007</v>
      </c>
      <c r="BY11" s="24">
        <f t="shared" si="33"/>
        <v>5884.2000000000007</v>
      </c>
      <c r="BZ11" s="24">
        <f t="shared" si="33"/>
        <v>5984.2000000000007</v>
      </c>
      <c r="CA11" s="24">
        <f t="shared" si="33"/>
        <v>6084.2000000000007</v>
      </c>
      <c r="CB11" s="24">
        <f t="shared" si="33"/>
        <v>6184.2000000000007</v>
      </c>
      <c r="CC11" s="24">
        <f t="shared" si="33"/>
        <v>6284.2000000000007</v>
      </c>
      <c r="CD11" s="24">
        <f t="shared" si="33"/>
        <v>6384.2000000000007</v>
      </c>
      <c r="CE11" s="24">
        <f t="shared" si="33"/>
        <v>6484.2000000000007</v>
      </c>
      <c r="CF11" s="24">
        <f t="shared" si="33"/>
        <v>6584.2000000000007</v>
      </c>
      <c r="CG11" s="24">
        <f t="shared" si="33"/>
        <v>6684.2000000000007</v>
      </c>
      <c r="CH11" s="24">
        <f t="shared" si="33"/>
        <v>6784.2000000000007</v>
      </c>
      <c r="CI11" s="24">
        <f t="shared" si="33"/>
        <v>6884.2000000000007</v>
      </c>
      <c r="CJ11" s="24">
        <f t="shared" si="33"/>
        <v>6984.2000000000007</v>
      </c>
      <c r="CK11" s="24">
        <f t="shared" si="33"/>
        <v>7084.2000000000007</v>
      </c>
      <c r="CL11" s="24">
        <f t="shared" si="33"/>
        <v>7184.2000000000007</v>
      </c>
      <c r="CM11" s="24">
        <f t="shared" si="33"/>
        <v>7284.2000000000007</v>
      </c>
      <c r="CN11" s="24">
        <f t="shared" si="33"/>
        <v>7384.2000000000007</v>
      </c>
      <c r="CO11" s="24">
        <f t="shared" si="33"/>
        <v>7484.2000000000007</v>
      </c>
      <c r="CP11" s="24">
        <f t="shared" si="33"/>
        <v>7628.4</v>
      </c>
      <c r="CQ11" s="24">
        <f t="shared" si="33"/>
        <v>7828.4</v>
      </c>
      <c r="CR11" s="24">
        <f t="shared" si="33"/>
        <v>8028.4</v>
      </c>
      <c r="CS11" s="24">
        <f t="shared" si="33"/>
        <v>8228.4</v>
      </c>
      <c r="CT11" s="24">
        <f t="shared" si="33"/>
        <v>8428.4</v>
      </c>
      <c r="CU11" s="24">
        <f t="shared" si="33"/>
        <v>8628.4</v>
      </c>
      <c r="CV11" s="24">
        <f t="shared" si="33"/>
        <v>8828.4</v>
      </c>
      <c r="CW11" s="24">
        <f t="shared" si="33"/>
        <v>9028.4</v>
      </c>
      <c r="CX11" s="24">
        <f t="shared" si="33"/>
        <v>9228.4</v>
      </c>
      <c r="CY11" s="24">
        <f t="shared" si="33"/>
        <v>9428.4</v>
      </c>
      <c r="CZ11" s="24">
        <f t="shared" si="33"/>
        <v>9628.4</v>
      </c>
      <c r="DA11" s="24">
        <f t="shared" si="33"/>
        <v>9828.4</v>
      </c>
      <c r="DB11" s="24">
        <f t="shared" si="33"/>
        <v>10028.4</v>
      </c>
      <c r="DC11" s="24">
        <f t="shared" si="33"/>
        <v>10228.4</v>
      </c>
      <c r="DD11" s="24">
        <f t="shared" si="33"/>
        <v>10428.4</v>
      </c>
      <c r="DE11" s="24">
        <f t="shared" si="33"/>
        <v>10628.4</v>
      </c>
      <c r="DF11" s="24">
        <f t="shared" si="33"/>
        <v>10828.4</v>
      </c>
      <c r="DG11" s="24">
        <f t="shared" si="33"/>
        <v>11028.4</v>
      </c>
      <c r="DH11" s="24">
        <f t="shared" si="33"/>
        <v>11228.4</v>
      </c>
      <c r="DI11" s="24">
        <f t="shared" si="33"/>
        <v>11428.4</v>
      </c>
      <c r="DJ11" s="24">
        <f t="shared" si="33"/>
        <v>11628.4</v>
      </c>
      <c r="DK11" s="24">
        <f t="shared" si="33"/>
        <v>11828.400000000001</v>
      </c>
      <c r="DL11" s="24">
        <f t="shared" si="33"/>
        <v>12028.400000000001</v>
      </c>
      <c r="DM11" s="24">
        <f t="shared" si="33"/>
        <v>12228.400000000001</v>
      </c>
      <c r="DN11" s="24">
        <f t="shared" si="33"/>
        <v>12428.400000000001</v>
      </c>
      <c r="DO11" s="24">
        <f t="shared" si="33"/>
        <v>12628.400000000001</v>
      </c>
      <c r="DP11" s="24">
        <f t="shared" si="33"/>
        <v>12828.400000000001</v>
      </c>
      <c r="DQ11" s="24">
        <f t="shared" si="33"/>
        <v>13028.400000000001</v>
      </c>
      <c r="DR11" s="24">
        <f t="shared" si="33"/>
        <v>13228.400000000001</v>
      </c>
      <c r="DS11" s="24">
        <f t="shared" si="33"/>
        <v>13428.400000000001</v>
      </c>
      <c r="DT11" s="24">
        <f t="shared" si="33"/>
        <v>13628.400000000001</v>
      </c>
      <c r="DU11" s="24">
        <f t="shared" si="33"/>
        <v>13828.400000000001</v>
      </c>
      <c r="DV11" s="24">
        <f t="shared" si="33"/>
        <v>14028.400000000001</v>
      </c>
      <c r="DW11" s="24">
        <f>IF(DW8&lt;=DW9,0,IF(DW8-DW9&lt;=TaxBand1,(DW8-DW9)*TaxBandPc1,IF(DW8-DW9&lt;=TaxBand2,TaxBand1*TaxBandPc1+(DW8-DW9-TaxBand1)*TaxBandPc2,TaxBand1*TaxBandPc1+(TaxBand2-TaxBand1)*TaxBandPc2+(DW8-DW9-TaxBand2)*TaxBandPc3)))</f>
        <v>14228.400000000001</v>
      </c>
      <c r="DX11" s="24">
        <f t="shared" si="33"/>
        <v>14428.400000000001</v>
      </c>
      <c r="DY11" s="24">
        <f t="shared" si="33"/>
        <v>14628.400000000001</v>
      </c>
      <c r="DZ11" s="24">
        <f t="shared" si="33"/>
        <v>14828.400000000001</v>
      </c>
      <c r="EA11" s="24">
        <f>IF(EA8&lt;=EA9,0,IF(EA8-EA9&lt;=TaxBand1,(EA8-EA9)*TaxBandPc1,IF(EA8-EA9&lt;=TaxBand2,TaxBand1*TaxBandPc1+(EA8-EA9-TaxBand1)*TaxBandPc2,TaxBand1*TaxBandPc1+(TaxBand2-TaxBand1)*TaxBandPc2+(EA8-EA9-TaxBand2)*TaxBandPc3)))</f>
        <v>15028.400000000001</v>
      </c>
      <c r="EB11" s="24">
        <f>IF(EB8&lt;=EB9,0,IF(EB8-EB9&lt;=TaxBand1,(EB8-EB9)*TaxBandPc1,IF(EB8-EB9&lt;=TaxBand2,TaxBand1*TaxBandPc1+(EB8-EB9-TaxBand1)*TaxBandPc2,TaxBand1*TaxBandPc1+(TaxBand2-TaxBand1)*TaxBandPc2+(EB8-EB9-TaxBand2)*TaxBandPc3)))</f>
        <v>15228.400000000001</v>
      </c>
      <c r="EC11" s="24">
        <f>IF(EC8&lt;=EC9,0,IF(EC8-EC9&lt;=TaxBand1,(EC8-EC9)*TaxBandPc1,IF(EC8-EC9&lt;=TaxBand2,TaxBand1*TaxBandPc1+(EC8-EC9-TaxBand1)*TaxBandPc2,TaxBand1*TaxBandPc1+(TaxBand2-TaxBand1)*TaxBandPc2+(EC8-EC9-TaxBand2)*TaxBandPc3)))</f>
        <v>15428.400000000001</v>
      </c>
    </row>
    <row r="12" spans="2:133" ht="10.5" x14ac:dyDescent="0.25">
      <c r="B12" s="16" t="s">
        <v>57</v>
      </c>
      <c r="C12" s="30">
        <f>C8-SUM(C10:C11)</f>
        <v>5000</v>
      </c>
      <c r="D12" s="30">
        <f t="shared" ref="D12:W12" si="34">D8-SUM(D10:D11)</f>
        <v>5500</v>
      </c>
      <c r="E12" s="30">
        <f t="shared" si="34"/>
        <v>6000</v>
      </c>
      <c r="F12" s="30">
        <f t="shared" si="34"/>
        <v>6500</v>
      </c>
      <c r="G12" s="30">
        <f t="shared" si="34"/>
        <v>7000</v>
      </c>
      <c r="H12" s="30">
        <f t="shared" si="34"/>
        <v>7500</v>
      </c>
      <c r="I12" s="30">
        <f t="shared" si="34"/>
        <v>8000</v>
      </c>
      <c r="J12" s="30">
        <f t="shared" si="34"/>
        <v>8500</v>
      </c>
      <c r="K12" s="30">
        <f t="shared" si="34"/>
        <v>9000</v>
      </c>
      <c r="L12" s="30">
        <f t="shared" si="34"/>
        <v>9500</v>
      </c>
      <c r="M12" s="30">
        <f t="shared" si="34"/>
        <v>9948.16</v>
      </c>
      <c r="N12" s="30">
        <f t="shared" si="34"/>
        <v>10388.16</v>
      </c>
      <c r="O12" s="30">
        <f t="shared" si="34"/>
        <v>10828.16</v>
      </c>
      <c r="P12" s="30">
        <f t="shared" si="34"/>
        <v>11268.16</v>
      </c>
      <c r="Q12" s="30">
        <f t="shared" si="34"/>
        <v>11708.16</v>
      </c>
      <c r="R12" s="30">
        <f t="shared" si="34"/>
        <v>12148.16</v>
      </c>
      <c r="S12" s="30">
        <f t="shared" si="34"/>
        <v>12503.96</v>
      </c>
      <c r="T12" s="30">
        <f t="shared" si="34"/>
        <v>12843.96</v>
      </c>
      <c r="U12" s="30">
        <f t="shared" si="34"/>
        <v>13183.96</v>
      </c>
      <c r="V12" s="30">
        <f t="shared" si="34"/>
        <v>13523.96</v>
      </c>
      <c r="W12" s="30">
        <f t="shared" si="34"/>
        <v>13863.96</v>
      </c>
      <c r="X12" s="30">
        <f t="shared" ref="X12:BC12" si="35">X8-SUM(X10:X11)</f>
        <v>14203.96</v>
      </c>
      <c r="Y12" s="30">
        <f t="shared" si="35"/>
        <v>14543.96</v>
      </c>
      <c r="Z12" s="30">
        <f t="shared" si="35"/>
        <v>14883.96</v>
      </c>
      <c r="AA12" s="30">
        <f t="shared" si="35"/>
        <v>15223.96</v>
      </c>
      <c r="AB12" s="30">
        <f t="shared" si="35"/>
        <v>15563.96</v>
      </c>
      <c r="AC12" s="30">
        <f t="shared" si="35"/>
        <v>15903.96</v>
      </c>
      <c r="AD12" s="30">
        <f t="shared" si="35"/>
        <v>16243.96</v>
      </c>
      <c r="AE12" s="30">
        <f t="shared" si="35"/>
        <v>16583.96</v>
      </c>
      <c r="AF12" s="30">
        <f t="shared" si="35"/>
        <v>16923.96</v>
      </c>
      <c r="AG12" s="30">
        <f t="shared" si="35"/>
        <v>17263.96</v>
      </c>
      <c r="AH12" s="30">
        <f t="shared" si="35"/>
        <v>17603.96</v>
      </c>
      <c r="AI12" s="30">
        <f t="shared" si="35"/>
        <v>17943.96</v>
      </c>
      <c r="AJ12" s="30">
        <f t="shared" si="35"/>
        <v>18283.96</v>
      </c>
      <c r="AK12" s="30">
        <f t="shared" si="35"/>
        <v>18623.96</v>
      </c>
      <c r="AL12" s="30">
        <f t="shared" si="35"/>
        <v>18963.96</v>
      </c>
      <c r="AM12" s="30">
        <f t="shared" si="35"/>
        <v>19303.96</v>
      </c>
      <c r="AN12" s="30">
        <f t="shared" si="35"/>
        <v>19643.96</v>
      </c>
      <c r="AO12" s="30">
        <f t="shared" si="35"/>
        <v>19983.96</v>
      </c>
      <c r="AP12" s="30">
        <f t="shared" si="35"/>
        <v>20323.96</v>
      </c>
      <c r="AQ12" s="30">
        <f t="shared" si="35"/>
        <v>20663.96</v>
      </c>
      <c r="AR12" s="30">
        <f t="shared" si="35"/>
        <v>21003.96</v>
      </c>
      <c r="AS12" s="30">
        <f t="shared" si="35"/>
        <v>21343.96</v>
      </c>
      <c r="AT12" s="30">
        <f t="shared" si="35"/>
        <v>21683.96</v>
      </c>
      <c r="AU12" s="30">
        <f t="shared" si="35"/>
        <v>22023.96</v>
      </c>
      <c r="AV12" s="30">
        <f t="shared" si="35"/>
        <v>22363.96</v>
      </c>
      <c r="AW12" s="30">
        <f t="shared" si="35"/>
        <v>22703.96</v>
      </c>
      <c r="AX12" s="30">
        <f t="shared" si="35"/>
        <v>23043.96</v>
      </c>
      <c r="AY12" s="30">
        <f t="shared" si="35"/>
        <v>23383.96</v>
      </c>
      <c r="AZ12" s="30">
        <f t="shared" si="35"/>
        <v>23723.96</v>
      </c>
      <c r="BA12" s="30">
        <f t="shared" si="35"/>
        <v>24063.96</v>
      </c>
      <c r="BB12" s="30">
        <f t="shared" si="35"/>
        <v>24403.96</v>
      </c>
      <c r="BC12" s="30">
        <f t="shared" si="35"/>
        <v>24743.96</v>
      </c>
      <c r="BD12" s="30">
        <f t="shared" ref="BD12:CI12" si="36">BD8-SUM(BD10:BD11)</f>
        <v>25083.96</v>
      </c>
      <c r="BE12" s="30">
        <f t="shared" si="36"/>
        <v>25423.96</v>
      </c>
      <c r="BF12" s="30">
        <f t="shared" si="36"/>
        <v>25763.96</v>
      </c>
      <c r="BG12" s="30">
        <f t="shared" si="36"/>
        <v>26103.96</v>
      </c>
      <c r="BH12" s="30">
        <f t="shared" si="36"/>
        <v>26443.96</v>
      </c>
      <c r="BI12" s="30">
        <f t="shared" si="36"/>
        <v>26783.96</v>
      </c>
      <c r="BJ12" s="30">
        <f t="shared" si="36"/>
        <v>27123.96</v>
      </c>
      <c r="BK12" s="30">
        <f t="shared" si="36"/>
        <v>27463.96</v>
      </c>
      <c r="BL12" s="30">
        <f t="shared" si="36"/>
        <v>27803.96</v>
      </c>
      <c r="BM12" s="30">
        <f t="shared" si="36"/>
        <v>28143.96</v>
      </c>
      <c r="BN12" s="30">
        <f t="shared" si="36"/>
        <v>28483.96</v>
      </c>
      <c r="BO12" s="30">
        <f t="shared" si="36"/>
        <v>28823.96</v>
      </c>
      <c r="BP12" s="30">
        <f t="shared" si="36"/>
        <v>29163.96</v>
      </c>
      <c r="BQ12" s="30">
        <f t="shared" si="36"/>
        <v>29503.96</v>
      </c>
      <c r="BR12" s="30">
        <f t="shared" si="36"/>
        <v>29843.96</v>
      </c>
      <c r="BS12" s="30">
        <f t="shared" si="36"/>
        <v>30183.96</v>
      </c>
      <c r="BT12" s="30">
        <f t="shared" si="36"/>
        <v>30523.96</v>
      </c>
      <c r="BU12" s="30">
        <f t="shared" si="36"/>
        <v>30863.96</v>
      </c>
      <c r="BV12" s="30">
        <f t="shared" si="36"/>
        <v>31203.96</v>
      </c>
      <c r="BW12" s="30">
        <f t="shared" si="36"/>
        <v>31543.96</v>
      </c>
      <c r="BX12" s="30">
        <f t="shared" si="36"/>
        <v>31883.96</v>
      </c>
      <c r="BY12" s="30">
        <f t="shared" si="36"/>
        <v>32223.96</v>
      </c>
      <c r="BZ12" s="30">
        <f t="shared" si="36"/>
        <v>32563.96</v>
      </c>
      <c r="CA12" s="30">
        <f t="shared" si="36"/>
        <v>32903.96</v>
      </c>
      <c r="CB12" s="30">
        <f t="shared" si="36"/>
        <v>33243.96</v>
      </c>
      <c r="CC12" s="30">
        <f t="shared" si="36"/>
        <v>33583.96</v>
      </c>
      <c r="CD12" s="30">
        <f t="shared" si="36"/>
        <v>33923.96</v>
      </c>
      <c r="CE12" s="30">
        <f t="shared" si="36"/>
        <v>34263.96</v>
      </c>
      <c r="CF12" s="30">
        <f t="shared" si="36"/>
        <v>34603.96</v>
      </c>
      <c r="CG12" s="30">
        <f t="shared" si="36"/>
        <v>34943.96</v>
      </c>
      <c r="CH12" s="30">
        <f t="shared" si="36"/>
        <v>35283.96</v>
      </c>
      <c r="CI12" s="30">
        <f t="shared" si="36"/>
        <v>35623.96</v>
      </c>
      <c r="CJ12" s="30">
        <f t="shared" ref="CJ12:DO12" si="37">CJ8-SUM(CJ10:CJ11)</f>
        <v>35963.96</v>
      </c>
      <c r="CK12" s="30">
        <f t="shared" si="37"/>
        <v>36303.96</v>
      </c>
      <c r="CL12" s="30">
        <f t="shared" si="37"/>
        <v>36643.96</v>
      </c>
      <c r="CM12" s="30">
        <f t="shared" si="37"/>
        <v>36983.96</v>
      </c>
      <c r="CN12" s="30">
        <f t="shared" si="37"/>
        <v>37323.96</v>
      </c>
      <c r="CO12" s="30">
        <f t="shared" si="37"/>
        <v>37663.96</v>
      </c>
      <c r="CP12" s="30">
        <f t="shared" si="37"/>
        <v>37982.76</v>
      </c>
      <c r="CQ12" s="30">
        <f t="shared" si="37"/>
        <v>38272.76</v>
      </c>
      <c r="CR12" s="30">
        <f t="shared" si="37"/>
        <v>38562.76</v>
      </c>
      <c r="CS12" s="30">
        <f t="shared" si="37"/>
        <v>38852.76</v>
      </c>
      <c r="CT12" s="30">
        <f t="shared" si="37"/>
        <v>39142.76</v>
      </c>
      <c r="CU12" s="30">
        <f t="shared" si="37"/>
        <v>39432.76</v>
      </c>
      <c r="CV12" s="30">
        <f t="shared" si="37"/>
        <v>39722.76</v>
      </c>
      <c r="CW12" s="30">
        <f t="shared" si="37"/>
        <v>40012.76</v>
      </c>
      <c r="CX12" s="30">
        <f t="shared" si="37"/>
        <v>40302.76</v>
      </c>
      <c r="CY12" s="30">
        <f t="shared" si="37"/>
        <v>40592.76</v>
      </c>
      <c r="CZ12" s="30">
        <f t="shared" si="37"/>
        <v>40882.76</v>
      </c>
      <c r="DA12" s="30">
        <f t="shared" si="37"/>
        <v>41172.76</v>
      </c>
      <c r="DB12" s="30">
        <f t="shared" si="37"/>
        <v>41462.76</v>
      </c>
      <c r="DC12" s="30">
        <f t="shared" si="37"/>
        <v>41752.76</v>
      </c>
      <c r="DD12" s="30">
        <f t="shared" si="37"/>
        <v>42042.76</v>
      </c>
      <c r="DE12" s="30">
        <f t="shared" si="37"/>
        <v>42332.76</v>
      </c>
      <c r="DF12" s="30">
        <f t="shared" si="37"/>
        <v>42622.76</v>
      </c>
      <c r="DG12" s="30">
        <f t="shared" si="37"/>
        <v>42912.76</v>
      </c>
      <c r="DH12" s="30">
        <f t="shared" si="37"/>
        <v>43202.76</v>
      </c>
      <c r="DI12" s="30">
        <f t="shared" si="37"/>
        <v>43492.76</v>
      </c>
      <c r="DJ12" s="30">
        <f t="shared" si="37"/>
        <v>43782.76</v>
      </c>
      <c r="DK12" s="30">
        <f t="shared" si="37"/>
        <v>44072.759999999995</v>
      </c>
      <c r="DL12" s="30">
        <f t="shared" si="37"/>
        <v>44362.759999999995</v>
      </c>
      <c r="DM12" s="30">
        <f t="shared" si="37"/>
        <v>44652.759999999995</v>
      </c>
      <c r="DN12" s="30">
        <f t="shared" si="37"/>
        <v>44942.759999999995</v>
      </c>
      <c r="DO12" s="30">
        <f t="shared" si="37"/>
        <v>45232.759999999995</v>
      </c>
      <c r="DP12" s="30">
        <f t="shared" ref="DP12:EC12" si="38">DP8-SUM(DP10:DP11)</f>
        <v>45522.759999999995</v>
      </c>
      <c r="DQ12" s="30">
        <f t="shared" si="38"/>
        <v>45812.759999999995</v>
      </c>
      <c r="DR12" s="30">
        <f t="shared" si="38"/>
        <v>46102.759999999995</v>
      </c>
      <c r="DS12" s="30">
        <f t="shared" si="38"/>
        <v>46392.759999999995</v>
      </c>
      <c r="DT12" s="30">
        <f t="shared" si="38"/>
        <v>46682.759999999995</v>
      </c>
      <c r="DU12" s="30">
        <f t="shared" si="38"/>
        <v>46972.759999999995</v>
      </c>
      <c r="DV12" s="30">
        <f t="shared" si="38"/>
        <v>47262.759999999995</v>
      </c>
      <c r="DW12" s="30">
        <f t="shared" si="38"/>
        <v>47552.759999999995</v>
      </c>
      <c r="DX12" s="30">
        <f t="shared" si="38"/>
        <v>47842.759999999995</v>
      </c>
      <c r="DY12" s="30">
        <f t="shared" si="38"/>
        <v>48132.759999999995</v>
      </c>
      <c r="DZ12" s="30">
        <f t="shared" si="38"/>
        <v>48422.759999999995</v>
      </c>
      <c r="EA12" s="30">
        <f t="shared" si="38"/>
        <v>48712.759999999995</v>
      </c>
      <c r="EB12" s="30">
        <f t="shared" si="38"/>
        <v>49002.759999999995</v>
      </c>
      <c r="EC12" s="30">
        <f t="shared" si="38"/>
        <v>49292.759999999995</v>
      </c>
    </row>
    <row r="13" spans="2:133" s="3" customFormat="1" ht="10.5" x14ac:dyDescent="0.25">
      <c r="B13" s="31" t="s">
        <v>55</v>
      </c>
      <c r="C13" s="30">
        <f>C12/12</f>
        <v>416.66666666666669</v>
      </c>
      <c r="D13" s="30">
        <f t="shared" ref="D13:BO13" si="39">D12/12</f>
        <v>458.33333333333331</v>
      </c>
      <c r="E13" s="30">
        <f t="shared" si="39"/>
        <v>500</v>
      </c>
      <c r="F13" s="30">
        <f t="shared" si="39"/>
        <v>541.66666666666663</v>
      </c>
      <c r="G13" s="30">
        <f t="shared" si="39"/>
        <v>583.33333333333337</v>
      </c>
      <c r="H13" s="30">
        <f t="shared" si="39"/>
        <v>625</v>
      </c>
      <c r="I13" s="30">
        <f t="shared" si="39"/>
        <v>666.66666666666663</v>
      </c>
      <c r="J13" s="30">
        <f t="shared" si="39"/>
        <v>708.33333333333337</v>
      </c>
      <c r="K13" s="30">
        <f t="shared" si="39"/>
        <v>750</v>
      </c>
      <c r="L13" s="30">
        <f t="shared" si="39"/>
        <v>791.66666666666663</v>
      </c>
      <c r="M13" s="30">
        <f t="shared" si="39"/>
        <v>829.01333333333332</v>
      </c>
      <c r="N13" s="30">
        <f t="shared" si="39"/>
        <v>865.68</v>
      </c>
      <c r="O13" s="30">
        <f t="shared" si="39"/>
        <v>902.34666666666669</v>
      </c>
      <c r="P13" s="30">
        <f t="shared" si="39"/>
        <v>939.01333333333332</v>
      </c>
      <c r="Q13" s="30">
        <f t="shared" si="39"/>
        <v>975.68</v>
      </c>
      <c r="R13" s="30">
        <f t="shared" si="39"/>
        <v>1012.3466666666667</v>
      </c>
      <c r="S13" s="30">
        <f t="shared" si="39"/>
        <v>1041.9966666666667</v>
      </c>
      <c r="T13" s="30">
        <f t="shared" si="39"/>
        <v>1070.33</v>
      </c>
      <c r="U13" s="30">
        <f t="shared" si="39"/>
        <v>1098.6633333333332</v>
      </c>
      <c r="V13" s="30">
        <f t="shared" si="39"/>
        <v>1126.9966666666667</v>
      </c>
      <c r="W13" s="30">
        <f t="shared" si="39"/>
        <v>1155.33</v>
      </c>
      <c r="X13" s="30">
        <f t="shared" si="39"/>
        <v>1183.6633333333332</v>
      </c>
      <c r="Y13" s="30">
        <f t="shared" si="39"/>
        <v>1211.9966666666667</v>
      </c>
      <c r="Z13" s="30">
        <f t="shared" si="39"/>
        <v>1240.33</v>
      </c>
      <c r="AA13" s="30">
        <f t="shared" si="39"/>
        <v>1268.6633333333332</v>
      </c>
      <c r="AB13" s="30">
        <f t="shared" si="39"/>
        <v>1296.9966666666667</v>
      </c>
      <c r="AC13" s="30">
        <f t="shared" si="39"/>
        <v>1325.33</v>
      </c>
      <c r="AD13" s="30">
        <f t="shared" si="39"/>
        <v>1353.6633333333332</v>
      </c>
      <c r="AE13" s="30">
        <f t="shared" si="39"/>
        <v>1381.9966666666667</v>
      </c>
      <c r="AF13" s="30">
        <f t="shared" si="39"/>
        <v>1410.33</v>
      </c>
      <c r="AG13" s="30">
        <f t="shared" si="39"/>
        <v>1438.6633333333332</v>
      </c>
      <c r="AH13" s="30">
        <f t="shared" si="39"/>
        <v>1466.9966666666667</v>
      </c>
      <c r="AI13" s="30">
        <f t="shared" si="39"/>
        <v>1495.33</v>
      </c>
      <c r="AJ13" s="30">
        <f t="shared" si="39"/>
        <v>1523.6633333333332</v>
      </c>
      <c r="AK13" s="30">
        <f t="shared" si="39"/>
        <v>1551.9966666666667</v>
      </c>
      <c r="AL13" s="30">
        <f t="shared" si="39"/>
        <v>1580.33</v>
      </c>
      <c r="AM13" s="30">
        <f t="shared" si="39"/>
        <v>1608.6633333333332</v>
      </c>
      <c r="AN13" s="30">
        <f t="shared" si="39"/>
        <v>1636.9966666666667</v>
      </c>
      <c r="AO13" s="30">
        <f t="shared" si="39"/>
        <v>1665.33</v>
      </c>
      <c r="AP13" s="30">
        <f t="shared" si="39"/>
        <v>1693.6633333333332</v>
      </c>
      <c r="AQ13" s="30">
        <f t="shared" si="39"/>
        <v>1721.9966666666667</v>
      </c>
      <c r="AR13" s="30">
        <f t="shared" si="39"/>
        <v>1750.33</v>
      </c>
      <c r="AS13" s="30">
        <f t="shared" si="39"/>
        <v>1778.6633333333332</v>
      </c>
      <c r="AT13" s="30">
        <f t="shared" si="39"/>
        <v>1806.9966666666667</v>
      </c>
      <c r="AU13" s="30">
        <f t="shared" si="39"/>
        <v>1835.33</v>
      </c>
      <c r="AV13" s="30">
        <f t="shared" si="39"/>
        <v>1863.6633333333332</v>
      </c>
      <c r="AW13" s="30">
        <f t="shared" si="39"/>
        <v>1891.9966666666667</v>
      </c>
      <c r="AX13" s="30">
        <f t="shared" si="39"/>
        <v>1920.33</v>
      </c>
      <c r="AY13" s="30">
        <f t="shared" si="39"/>
        <v>1948.6633333333332</v>
      </c>
      <c r="AZ13" s="30">
        <f t="shared" si="39"/>
        <v>1976.9966666666667</v>
      </c>
      <c r="BA13" s="30">
        <f t="shared" si="39"/>
        <v>2005.33</v>
      </c>
      <c r="BB13" s="30">
        <f t="shared" si="39"/>
        <v>2033.6633333333332</v>
      </c>
      <c r="BC13" s="30">
        <f t="shared" si="39"/>
        <v>2061.9966666666664</v>
      </c>
      <c r="BD13" s="30">
        <f t="shared" si="39"/>
        <v>2090.33</v>
      </c>
      <c r="BE13" s="30">
        <f t="shared" si="39"/>
        <v>2118.6633333333334</v>
      </c>
      <c r="BF13" s="30">
        <f t="shared" si="39"/>
        <v>2146.9966666666664</v>
      </c>
      <c r="BG13" s="30">
        <f t="shared" si="39"/>
        <v>2175.33</v>
      </c>
      <c r="BH13" s="30">
        <f t="shared" si="39"/>
        <v>2203.6633333333334</v>
      </c>
      <c r="BI13" s="30">
        <f t="shared" si="39"/>
        <v>2231.9966666666664</v>
      </c>
      <c r="BJ13" s="30">
        <f t="shared" si="39"/>
        <v>2260.33</v>
      </c>
      <c r="BK13" s="30">
        <f t="shared" si="39"/>
        <v>2288.6633333333334</v>
      </c>
      <c r="BL13" s="30">
        <f t="shared" si="39"/>
        <v>2316.9966666666664</v>
      </c>
      <c r="BM13" s="30">
        <f t="shared" si="39"/>
        <v>2345.33</v>
      </c>
      <c r="BN13" s="30">
        <f t="shared" si="39"/>
        <v>2373.6633333333334</v>
      </c>
      <c r="BO13" s="30">
        <f t="shared" si="39"/>
        <v>2401.9966666666664</v>
      </c>
      <c r="BP13" s="30">
        <f t="shared" ref="BP13:CE13" si="40">BP12/12</f>
        <v>2430.33</v>
      </c>
      <c r="BQ13" s="30">
        <f t="shared" si="40"/>
        <v>2458.6633333333334</v>
      </c>
      <c r="BR13" s="30">
        <f t="shared" si="40"/>
        <v>2486.9966666666664</v>
      </c>
      <c r="BS13" s="30">
        <f t="shared" si="40"/>
        <v>2515.33</v>
      </c>
      <c r="BT13" s="30">
        <f t="shared" si="40"/>
        <v>2543.6633333333334</v>
      </c>
      <c r="BU13" s="30">
        <f t="shared" si="40"/>
        <v>2571.9966666666664</v>
      </c>
      <c r="BV13" s="30">
        <f t="shared" si="40"/>
        <v>2600.33</v>
      </c>
      <c r="BW13" s="30">
        <f t="shared" si="40"/>
        <v>2628.6633333333334</v>
      </c>
      <c r="BX13" s="30">
        <f t="shared" si="40"/>
        <v>2656.9966666666664</v>
      </c>
      <c r="BY13" s="30">
        <f t="shared" si="40"/>
        <v>2685.33</v>
      </c>
      <c r="BZ13" s="30">
        <f t="shared" si="40"/>
        <v>2713.6633333333334</v>
      </c>
      <c r="CA13" s="30">
        <f t="shared" si="40"/>
        <v>2741.9966666666664</v>
      </c>
      <c r="CB13" s="30">
        <f t="shared" si="40"/>
        <v>2770.33</v>
      </c>
      <c r="CC13" s="30">
        <f t="shared" si="40"/>
        <v>2798.6633333333334</v>
      </c>
      <c r="CD13" s="30">
        <f t="shared" si="40"/>
        <v>2826.9966666666664</v>
      </c>
      <c r="CE13" s="30">
        <f t="shared" si="40"/>
        <v>2855.33</v>
      </c>
      <c r="CF13" s="30">
        <f t="shared" ref="CF13:DK13" si="41">CF12/12</f>
        <v>2883.6633333333334</v>
      </c>
      <c r="CG13" s="30">
        <f t="shared" si="41"/>
        <v>2911.9966666666664</v>
      </c>
      <c r="CH13" s="30">
        <f t="shared" si="41"/>
        <v>2940.33</v>
      </c>
      <c r="CI13" s="30">
        <f t="shared" si="41"/>
        <v>2968.6633333333334</v>
      </c>
      <c r="CJ13" s="30">
        <f t="shared" si="41"/>
        <v>2996.9966666666664</v>
      </c>
      <c r="CK13" s="30">
        <f t="shared" si="41"/>
        <v>3025.33</v>
      </c>
      <c r="CL13" s="30">
        <f t="shared" si="41"/>
        <v>3053.6633333333334</v>
      </c>
      <c r="CM13" s="30">
        <f t="shared" si="41"/>
        <v>3081.9966666666664</v>
      </c>
      <c r="CN13" s="30">
        <f t="shared" si="41"/>
        <v>3110.33</v>
      </c>
      <c r="CO13" s="30">
        <f t="shared" si="41"/>
        <v>3138.6633333333334</v>
      </c>
      <c r="CP13" s="30">
        <f t="shared" si="41"/>
        <v>3165.23</v>
      </c>
      <c r="CQ13" s="30">
        <f t="shared" si="41"/>
        <v>3189.396666666667</v>
      </c>
      <c r="CR13" s="30">
        <f t="shared" si="41"/>
        <v>3213.5633333333335</v>
      </c>
      <c r="CS13" s="30">
        <f t="shared" si="41"/>
        <v>3237.73</v>
      </c>
      <c r="CT13" s="30">
        <f t="shared" si="41"/>
        <v>3261.896666666667</v>
      </c>
      <c r="CU13" s="30">
        <f t="shared" si="41"/>
        <v>3286.0633333333335</v>
      </c>
      <c r="CV13" s="30">
        <f t="shared" si="41"/>
        <v>3310.23</v>
      </c>
      <c r="CW13" s="30">
        <f t="shared" si="41"/>
        <v>3334.396666666667</v>
      </c>
      <c r="CX13" s="30">
        <f t="shared" si="41"/>
        <v>3358.5633333333335</v>
      </c>
      <c r="CY13" s="30">
        <f t="shared" si="41"/>
        <v>3382.73</v>
      </c>
      <c r="CZ13" s="30">
        <f t="shared" si="41"/>
        <v>3406.896666666667</v>
      </c>
      <c r="DA13" s="30">
        <f t="shared" si="41"/>
        <v>3431.0633333333335</v>
      </c>
      <c r="DB13" s="30">
        <f t="shared" si="41"/>
        <v>3455.23</v>
      </c>
      <c r="DC13" s="30">
        <f t="shared" si="41"/>
        <v>3479.396666666667</v>
      </c>
      <c r="DD13" s="30">
        <f t="shared" si="41"/>
        <v>3503.5633333333335</v>
      </c>
      <c r="DE13" s="30">
        <f t="shared" si="41"/>
        <v>3527.73</v>
      </c>
      <c r="DF13" s="30">
        <f t="shared" si="41"/>
        <v>3551.896666666667</v>
      </c>
      <c r="DG13" s="30">
        <f t="shared" si="41"/>
        <v>3576.0633333333335</v>
      </c>
      <c r="DH13" s="30">
        <f t="shared" si="41"/>
        <v>3600.23</v>
      </c>
      <c r="DI13" s="30">
        <f t="shared" si="41"/>
        <v>3624.396666666667</v>
      </c>
      <c r="DJ13" s="30">
        <f t="shared" si="41"/>
        <v>3648.5633333333335</v>
      </c>
      <c r="DK13" s="30">
        <f t="shared" si="41"/>
        <v>3672.7299999999996</v>
      </c>
      <c r="DL13" s="30">
        <f t="shared" ref="DL13:EB13" si="42">DL12/12</f>
        <v>3696.8966666666661</v>
      </c>
      <c r="DM13" s="30">
        <f t="shared" si="42"/>
        <v>3721.063333333333</v>
      </c>
      <c r="DN13" s="30">
        <f t="shared" si="42"/>
        <v>3745.2299999999996</v>
      </c>
      <c r="DO13" s="30">
        <f t="shared" si="42"/>
        <v>3769.3966666666661</v>
      </c>
      <c r="DP13" s="30">
        <f t="shared" si="42"/>
        <v>3793.563333333333</v>
      </c>
      <c r="DQ13" s="30">
        <f t="shared" si="42"/>
        <v>3817.7299999999996</v>
      </c>
      <c r="DR13" s="30">
        <f t="shared" si="42"/>
        <v>3841.8966666666661</v>
      </c>
      <c r="DS13" s="30">
        <f t="shared" si="42"/>
        <v>3866.063333333333</v>
      </c>
      <c r="DT13" s="30">
        <f t="shared" si="42"/>
        <v>3890.2299999999996</v>
      </c>
      <c r="DU13" s="30">
        <f t="shared" si="42"/>
        <v>3914.3966666666661</v>
      </c>
      <c r="DV13" s="30">
        <f t="shared" si="42"/>
        <v>3938.563333333333</v>
      </c>
      <c r="DW13" s="30">
        <f t="shared" si="42"/>
        <v>3962.7299999999996</v>
      </c>
      <c r="DX13" s="30">
        <f t="shared" si="42"/>
        <v>3986.8966666666661</v>
      </c>
      <c r="DY13" s="30">
        <f t="shared" si="42"/>
        <v>4011.063333333333</v>
      </c>
      <c r="DZ13" s="30">
        <f t="shared" si="42"/>
        <v>4035.2299999999996</v>
      </c>
      <c r="EA13" s="30">
        <f t="shared" si="42"/>
        <v>4059.3966666666661</v>
      </c>
      <c r="EB13" s="30">
        <f t="shared" si="42"/>
        <v>4083.563333333333</v>
      </c>
      <c r="EC13" s="30">
        <f>EC12/12</f>
        <v>4107.7299999999996</v>
      </c>
    </row>
    <row r="15" spans="2:133" ht="10.5" x14ac:dyDescent="0.25">
      <c r="B15" s="14" t="s">
        <v>58</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c r="CA15" s="27"/>
      <c r="CB15" s="27"/>
      <c r="CC15" s="27"/>
      <c r="CD15" s="27"/>
      <c r="CE15" s="27"/>
      <c r="CF15" s="27"/>
      <c r="CG15" s="27"/>
      <c r="CH15" s="27"/>
      <c r="CI15" s="27"/>
      <c r="CJ15" s="27"/>
      <c r="CK15" s="27"/>
      <c r="CL15" s="27"/>
      <c r="CM15" s="27"/>
      <c r="CN15" s="27"/>
      <c r="CO15" s="27"/>
      <c r="CP15" s="27"/>
      <c r="CQ15" s="27"/>
      <c r="CR15" s="27"/>
      <c r="CS15" s="27"/>
      <c r="CT15" s="27"/>
      <c r="CU15" s="27"/>
      <c r="CV15" s="27"/>
      <c r="CW15" s="27"/>
      <c r="CX15" s="27"/>
      <c r="CY15" s="27"/>
      <c r="CZ15" s="27"/>
      <c r="DA15" s="27"/>
      <c r="DB15" s="27"/>
      <c r="DC15" s="27"/>
      <c r="DD15" s="27"/>
      <c r="DE15" s="27"/>
      <c r="DF15" s="27"/>
      <c r="DG15" s="27"/>
      <c r="DH15" s="27"/>
      <c r="DI15" s="27"/>
      <c r="DJ15" s="27"/>
      <c r="DK15" s="27"/>
      <c r="DL15" s="27"/>
      <c r="DM15" s="27"/>
      <c r="DN15" s="27"/>
      <c r="DO15" s="27"/>
      <c r="DP15" s="27"/>
      <c r="DQ15" s="27"/>
      <c r="DR15" s="27"/>
      <c r="DS15" s="27"/>
      <c r="DT15" s="27"/>
      <c r="DU15" s="27"/>
      <c r="DV15" s="27"/>
      <c r="DW15" s="27"/>
      <c r="DX15" s="27"/>
      <c r="DY15" s="27"/>
      <c r="DZ15" s="27"/>
      <c r="EA15" s="27"/>
      <c r="EB15" s="27"/>
      <c r="EC15" s="27"/>
    </row>
    <row r="16" spans="2:133" x14ac:dyDescent="0.2">
      <c r="B16" s="7">
        <f>H53</f>
        <v>0.6</v>
      </c>
      <c r="C16" s="28">
        <f t="shared" ref="C16:AH16" si="43">MIN(C2,MaxBen1)*MaxBen1_pc</f>
        <v>6000</v>
      </c>
      <c r="D16" s="28">
        <f t="shared" si="43"/>
        <v>6600</v>
      </c>
      <c r="E16" s="28">
        <f t="shared" si="43"/>
        <v>7200</v>
      </c>
      <c r="F16" s="28">
        <f t="shared" si="43"/>
        <v>7800</v>
      </c>
      <c r="G16" s="28">
        <f t="shared" si="43"/>
        <v>8400</v>
      </c>
      <c r="H16" s="28">
        <f t="shared" si="43"/>
        <v>9000</v>
      </c>
      <c r="I16" s="28">
        <f t="shared" si="43"/>
        <v>9600</v>
      </c>
      <c r="J16" s="28">
        <f t="shared" si="43"/>
        <v>10200</v>
      </c>
      <c r="K16" s="28">
        <f t="shared" si="43"/>
        <v>10800</v>
      </c>
      <c r="L16" s="28">
        <f t="shared" si="43"/>
        <v>11400</v>
      </c>
      <c r="M16" s="28">
        <f t="shared" si="43"/>
        <v>12000</v>
      </c>
      <c r="N16" s="28">
        <f t="shared" si="43"/>
        <v>12600</v>
      </c>
      <c r="O16" s="28">
        <f t="shared" si="43"/>
        <v>13200</v>
      </c>
      <c r="P16" s="28">
        <f t="shared" si="43"/>
        <v>13800</v>
      </c>
      <c r="Q16" s="28">
        <f t="shared" si="43"/>
        <v>14400</v>
      </c>
      <c r="R16" s="28">
        <f t="shared" si="43"/>
        <v>15000</v>
      </c>
      <c r="S16" s="28">
        <f t="shared" si="43"/>
        <v>15600</v>
      </c>
      <c r="T16" s="28">
        <f t="shared" si="43"/>
        <v>16200</v>
      </c>
      <c r="U16" s="28">
        <f t="shared" si="43"/>
        <v>16800</v>
      </c>
      <c r="V16" s="28">
        <f t="shared" si="43"/>
        <v>17400</v>
      </c>
      <c r="W16" s="28">
        <f t="shared" si="43"/>
        <v>18000</v>
      </c>
      <c r="X16" s="28">
        <f t="shared" si="43"/>
        <v>18600</v>
      </c>
      <c r="Y16" s="28">
        <f t="shared" si="43"/>
        <v>19200</v>
      </c>
      <c r="Z16" s="28">
        <f t="shared" si="43"/>
        <v>19800</v>
      </c>
      <c r="AA16" s="28">
        <f t="shared" si="43"/>
        <v>20400</v>
      </c>
      <c r="AB16" s="28">
        <f t="shared" si="43"/>
        <v>21000</v>
      </c>
      <c r="AC16" s="28">
        <f t="shared" si="43"/>
        <v>21600</v>
      </c>
      <c r="AD16" s="28">
        <f t="shared" si="43"/>
        <v>22200</v>
      </c>
      <c r="AE16" s="28">
        <f t="shared" si="43"/>
        <v>22800</v>
      </c>
      <c r="AF16" s="28">
        <f t="shared" si="43"/>
        <v>23400</v>
      </c>
      <c r="AG16" s="28">
        <f t="shared" si="43"/>
        <v>24000</v>
      </c>
      <c r="AH16" s="28">
        <f t="shared" si="43"/>
        <v>24600</v>
      </c>
      <c r="AI16" s="28">
        <f t="shared" ref="AI16:BN16" si="44">MIN(AI2,MaxBen1)*MaxBen1_pc</f>
        <v>25200</v>
      </c>
      <c r="AJ16" s="28">
        <f t="shared" si="44"/>
        <v>25800</v>
      </c>
      <c r="AK16" s="28">
        <f t="shared" si="44"/>
        <v>26400</v>
      </c>
      <c r="AL16" s="28">
        <f t="shared" si="44"/>
        <v>27000</v>
      </c>
      <c r="AM16" s="28">
        <f t="shared" si="44"/>
        <v>27600</v>
      </c>
      <c r="AN16" s="28">
        <f t="shared" si="44"/>
        <v>28200</v>
      </c>
      <c r="AO16" s="28">
        <f t="shared" si="44"/>
        <v>28800</v>
      </c>
      <c r="AP16" s="28">
        <f t="shared" si="44"/>
        <v>29400</v>
      </c>
      <c r="AQ16" s="28">
        <f t="shared" si="44"/>
        <v>30000</v>
      </c>
      <c r="AR16" s="28">
        <f t="shared" si="44"/>
        <v>30600</v>
      </c>
      <c r="AS16" s="28">
        <f t="shared" si="44"/>
        <v>31200</v>
      </c>
      <c r="AT16" s="28">
        <f t="shared" si="44"/>
        <v>31800</v>
      </c>
      <c r="AU16" s="28">
        <f t="shared" si="44"/>
        <v>32400</v>
      </c>
      <c r="AV16" s="28">
        <f t="shared" si="44"/>
        <v>33000</v>
      </c>
      <c r="AW16" s="28">
        <f t="shared" si="44"/>
        <v>33600</v>
      </c>
      <c r="AX16" s="28">
        <f t="shared" si="44"/>
        <v>34200</v>
      </c>
      <c r="AY16" s="28">
        <f t="shared" si="44"/>
        <v>34800</v>
      </c>
      <c r="AZ16" s="28">
        <f t="shared" si="44"/>
        <v>35400</v>
      </c>
      <c r="BA16" s="28">
        <f t="shared" si="44"/>
        <v>36000</v>
      </c>
      <c r="BB16" s="28">
        <f t="shared" si="44"/>
        <v>36000</v>
      </c>
      <c r="BC16" s="28">
        <f t="shared" si="44"/>
        <v>36000</v>
      </c>
      <c r="BD16" s="28">
        <f t="shared" si="44"/>
        <v>36000</v>
      </c>
      <c r="BE16" s="28">
        <f t="shared" si="44"/>
        <v>36000</v>
      </c>
      <c r="BF16" s="28">
        <f t="shared" si="44"/>
        <v>36000</v>
      </c>
      <c r="BG16" s="28">
        <f t="shared" si="44"/>
        <v>36000</v>
      </c>
      <c r="BH16" s="28">
        <f t="shared" si="44"/>
        <v>36000</v>
      </c>
      <c r="BI16" s="28">
        <f t="shared" si="44"/>
        <v>36000</v>
      </c>
      <c r="BJ16" s="28">
        <f t="shared" si="44"/>
        <v>36000</v>
      </c>
      <c r="BK16" s="28">
        <f t="shared" si="44"/>
        <v>36000</v>
      </c>
      <c r="BL16" s="28">
        <f t="shared" si="44"/>
        <v>36000</v>
      </c>
      <c r="BM16" s="28">
        <f t="shared" si="44"/>
        <v>36000</v>
      </c>
      <c r="BN16" s="28">
        <f t="shared" si="44"/>
        <v>36000</v>
      </c>
      <c r="BO16" s="28">
        <f t="shared" ref="BO16:CT16" si="45">MIN(BO2,MaxBen1)*MaxBen1_pc</f>
        <v>36000</v>
      </c>
      <c r="BP16" s="28">
        <f t="shared" si="45"/>
        <v>36000</v>
      </c>
      <c r="BQ16" s="28">
        <f t="shared" si="45"/>
        <v>36000</v>
      </c>
      <c r="BR16" s="28">
        <f t="shared" si="45"/>
        <v>36000</v>
      </c>
      <c r="BS16" s="28">
        <f t="shared" si="45"/>
        <v>36000</v>
      </c>
      <c r="BT16" s="28">
        <f t="shared" si="45"/>
        <v>36000</v>
      </c>
      <c r="BU16" s="28">
        <f t="shared" si="45"/>
        <v>36000</v>
      </c>
      <c r="BV16" s="28">
        <f t="shared" si="45"/>
        <v>36000</v>
      </c>
      <c r="BW16" s="28">
        <f t="shared" si="45"/>
        <v>36000</v>
      </c>
      <c r="BX16" s="28">
        <f t="shared" si="45"/>
        <v>36000</v>
      </c>
      <c r="BY16" s="28">
        <f t="shared" si="45"/>
        <v>36000</v>
      </c>
      <c r="BZ16" s="28">
        <f t="shared" si="45"/>
        <v>36000</v>
      </c>
      <c r="CA16" s="28">
        <f t="shared" si="45"/>
        <v>36000</v>
      </c>
      <c r="CB16" s="28">
        <f t="shared" si="45"/>
        <v>36000</v>
      </c>
      <c r="CC16" s="28">
        <f t="shared" si="45"/>
        <v>36000</v>
      </c>
      <c r="CD16" s="28">
        <f t="shared" si="45"/>
        <v>36000</v>
      </c>
      <c r="CE16" s="28">
        <f t="shared" si="45"/>
        <v>36000</v>
      </c>
      <c r="CF16" s="28">
        <f t="shared" si="45"/>
        <v>36000</v>
      </c>
      <c r="CG16" s="28">
        <f t="shared" si="45"/>
        <v>36000</v>
      </c>
      <c r="CH16" s="28">
        <f t="shared" si="45"/>
        <v>36000</v>
      </c>
      <c r="CI16" s="28">
        <f t="shared" si="45"/>
        <v>36000</v>
      </c>
      <c r="CJ16" s="28">
        <f t="shared" si="45"/>
        <v>36000</v>
      </c>
      <c r="CK16" s="28">
        <f t="shared" si="45"/>
        <v>36000</v>
      </c>
      <c r="CL16" s="28">
        <f t="shared" si="45"/>
        <v>36000</v>
      </c>
      <c r="CM16" s="28">
        <f t="shared" si="45"/>
        <v>36000</v>
      </c>
      <c r="CN16" s="28">
        <f t="shared" si="45"/>
        <v>36000</v>
      </c>
      <c r="CO16" s="28">
        <f t="shared" si="45"/>
        <v>36000</v>
      </c>
      <c r="CP16" s="28">
        <f t="shared" si="45"/>
        <v>36000</v>
      </c>
      <c r="CQ16" s="28">
        <f t="shared" si="45"/>
        <v>36000</v>
      </c>
      <c r="CR16" s="28">
        <f t="shared" si="45"/>
        <v>36000</v>
      </c>
      <c r="CS16" s="28">
        <f t="shared" si="45"/>
        <v>36000</v>
      </c>
      <c r="CT16" s="28">
        <f t="shared" si="45"/>
        <v>36000</v>
      </c>
      <c r="CU16" s="28">
        <f t="shared" ref="CU16:EC16" si="46">MIN(CU2,MaxBen1)*MaxBen1_pc</f>
        <v>36000</v>
      </c>
      <c r="CV16" s="28">
        <f t="shared" si="46"/>
        <v>36000</v>
      </c>
      <c r="CW16" s="28">
        <f t="shared" si="46"/>
        <v>36000</v>
      </c>
      <c r="CX16" s="28">
        <f t="shared" si="46"/>
        <v>36000</v>
      </c>
      <c r="CY16" s="28">
        <f t="shared" si="46"/>
        <v>36000</v>
      </c>
      <c r="CZ16" s="28">
        <f t="shared" si="46"/>
        <v>36000</v>
      </c>
      <c r="DA16" s="28">
        <f t="shared" si="46"/>
        <v>36000</v>
      </c>
      <c r="DB16" s="28">
        <f t="shared" si="46"/>
        <v>36000</v>
      </c>
      <c r="DC16" s="28">
        <f t="shared" si="46"/>
        <v>36000</v>
      </c>
      <c r="DD16" s="28">
        <f t="shared" si="46"/>
        <v>36000</v>
      </c>
      <c r="DE16" s="28">
        <f t="shared" si="46"/>
        <v>36000</v>
      </c>
      <c r="DF16" s="28">
        <f t="shared" si="46"/>
        <v>36000</v>
      </c>
      <c r="DG16" s="28">
        <f t="shared" si="46"/>
        <v>36000</v>
      </c>
      <c r="DH16" s="28">
        <f t="shared" si="46"/>
        <v>36000</v>
      </c>
      <c r="DI16" s="28">
        <f t="shared" si="46"/>
        <v>36000</v>
      </c>
      <c r="DJ16" s="28">
        <f t="shared" si="46"/>
        <v>36000</v>
      </c>
      <c r="DK16" s="28">
        <f t="shared" si="46"/>
        <v>36000</v>
      </c>
      <c r="DL16" s="28">
        <f t="shared" si="46"/>
        <v>36000</v>
      </c>
      <c r="DM16" s="28">
        <f t="shared" si="46"/>
        <v>36000</v>
      </c>
      <c r="DN16" s="28">
        <f t="shared" si="46"/>
        <v>36000</v>
      </c>
      <c r="DO16" s="28">
        <f t="shared" si="46"/>
        <v>36000</v>
      </c>
      <c r="DP16" s="28">
        <f t="shared" si="46"/>
        <v>36000</v>
      </c>
      <c r="DQ16" s="28">
        <f t="shared" si="46"/>
        <v>36000</v>
      </c>
      <c r="DR16" s="28">
        <f t="shared" si="46"/>
        <v>36000</v>
      </c>
      <c r="DS16" s="28">
        <f t="shared" si="46"/>
        <v>36000</v>
      </c>
      <c r="DT16" s="28">
        <f t="shared" si="46"/>
        <v>36000</v>
      </c>
      <c r="DU16" s="28">
        <f t="shared" si="46"/>
        <v>36000</v>
      </c>
      <c r="DV16" s="28">
        <f t="shared" si="46"/>
        <v>36000</v>
      </c>
      <c r="DW16" s="28">
        <f t="shared" si="46"/>
        <v>36000</v>
      </c>
      <c r="DX16" s="28">
        <f t="shared" si="46"/>
        <v>36000</v>
      </c>
      <c r="DY16" s="28">
        <f t="shared" si="46"/>
        <v>36000</v>
      </c>
      <c r="DZ16" s="28">
        <f t="shared" si="46"/>
        <v>36000</v>
      </c>
      <c r="EA16" s="28">
        <f t="shared" si="46"/>
        <v>36000</v>
      </c>
      <c r="EB16" s="28">
        <f t="shared" si="46"/>
        <v>36000</v>
      </c>
      <c r="EC16" s="28">
        <f t="shared" si="46"/>
        <v>36000</v>
      </c>
    </row>
    <row r="17" spans="2:133" x14ac:dyDescent="0.2">
      <c r="B17" s="7">
        <f>H54</f>
        <v>0.5</v>
      </c>
      <c r="C17" s="28">
        <f t="shared" ref="C17:AH17" si="47">(MAX(MIN(MaxBen2, C2-MaxBen1),0))*MaxBen2_pc</f>
        <v>0</v>
      </c>
      <c r="D17" s="28">
        <f t="shared" si="47"/>
        <v>0</v>
      </c>
      <c r="E17" s="28">
        <f t="shared" si="47"/>
        <v>0</v>
      </c>
      <c r="F17" s="28">
        <f t="shared" si="47"/>
        <v>0</v>
      </c>
      <c r="G17" s="28">
        <f t="shared" si="47"/>
        <v>0</v>
      </c>
      <c r="H17" s="28">
        <f t="shared" si="47"/>
        <v>0</v>
      </c>
      <c r="I17" s="28">
        <f t="shared" si="47"/>
        <v>0</v>
      </c>
      <c r="J17" s="28">
        <f t="shared" si="47"/>
        <v>0</v>
      </c>
      <c r="K17" s="28">
        <f t="shared" si="47"/>
        <v>0</v>
      </c>
      <c r="L17" s="28">
        <f t="shared" si="47"/>
        <v>0</v>
      </c>
      <c r="M17" s="28">
        <f t="shared" si="47"/>
        <v>0</v>
      </c>
      <c r="N17" s="28">
        <f t="shared" si="47"/>
        <v>0</v>
      </c>
      <c r="O17" s="28">
        <f t="shared" si="47"/>
        <v>0</v>
      </c>
      <c r="P17" s="28">
        <f t="shared" si="47"/>
        <v>0</v>
      </c>
      <c r="Q17" s="28">
        <f t="shared" si="47"/>
        <v>0</v>
      </c>
      <c r="R17" s="28">
        <f t="shared" si="47"/>
        <v>0</v>
      </c>
      <c r="S17" s="28">
        <f t="shared" si="47"/>
        <v>0</v>
      </c>
      <c r="T17" s="28">
        <f t="shared" si="47"/>
        <v>0</v>
      </c>
      <c r="U17" s="28">
        <f t="shared" si="47"/>
        <v>0</v>
      </c>
      <c r="V17" s="28">
        <f t="shared" si="47"/>
        <v>0</v>
      </c>
      <c r="W17" s="28">
        <f t="shared" si="47"/>
        <v>0</v>
      </c>
      <c r="X17" s="28">
        <f t="shared" si="47"/>
        <v>0</v>
      </c>
      <c r="Y17" s="28">
        <f t="shared" si="47"/>
        <v>0</v>
      </c>
      <c r="Z17" s="28">
        <f t="shared" si="47"/>
        <v>0</v>
      </c>
      <c r="AA17" s="28">
        <f t="shared" si="47"/>
        <v>0</v>
      </c>
      <c r="AB17" s="28">
        <f t="shared" si="47"/>
        <v>0</v>
      </c>
      <c r="AC17" s="28">
        <f t="shared" si="47"/>
        <v>0</v>
      </c>
      <c r="AD17" s="28">
        <f t="shared" si="47"/>
        <v>0</v>
      </c>
      <c r="AE17" s="28">
        <f t="shared" si="47"/>
        <v>0</v>
      </c>
      <c r="AF17" s="28">
        <f t="shared" si="47"/>
        <v>0</v>
      </c>
      <c r="AG17" s="28">
        <f t="shared" si="47"/>
        <v>0</v>
      </c>
      <c r="AH17" s="28">
        <f t="shared" si="47"/>
        <v>0</v>
      </c>
      <c r="AI17" s="28">
        <f t="shared" ref="AI17:BN17" si="48">(MAX(MIN(MaxBen2, AI2-MaxBen1),0))*MaxBen2_pc</f>
        <v>0</v>
      </c>
      <c r="AJ17" s="28">
        <f t="shared" si="48"/>
        <v>0</v>
      </c>
      <c r="AK17" s="28">
        <f t="shared" si="48"/>
        <v>0</v>
      </c>
      <c r="AL17" s="28">
        <f t="shared" si="48"/>
        <v>0</v>
      </c>
      <c r="AM17" s="28">
        <f t="shared" si="48"/>
        <v>0</v>
      </c>
      <c r="AN17" s="28">
        <f t="shared" si="48"/>
        <v>0</v>
      </c>
      <c r="AO17" s="28">
        <f t="shared" si="48"/>
        <v>0</v>
      </c>
      <c r="AP17" s="28">
        <f t="shared" si="48"/>
        <v>0</v>
      </c>
      <c r="AQ17" s="28">
        <f t="shared" si="48"/>
        <v>0</v>
      </c>
      <c r="AR17" s="28">
        <f t="shared" si="48"/>
        <v>0</v>
      </c>
      <c r="AS17" s="28">
        <f t="shared" si="48"/>
        <v>0</v>
      </c>
      <c r="AT17" s="28">
        <f t="shared" si="48"/>
        <v>0</v>
      </c>
      <c r="AU17" s="28">
        <f t="shared" si="48"/>
        <v>0</v>
      </c>
      <c r="AV17" s="28">
        <f t="shared" si="48"/>
        <v>0</v>
      </c>
      <c r="AW17" s="28">
        <f t="shared" si="48"/>
        <v>0</v>
      </c>
      <c r="AX17" s="28">
        <f t="shared" si="48"/>
        <v>0</v>
      </c>
      <c r="AY17" s="28">
        <f t="shared" si="48"/>
        <v>0</v>
      </c>
      <c r="AZ17" s="28">
        <f t="shared" si="48"/>
        <v>0</v>
      </c>
      <c r="BA17" s="28">
        <f t="shared" si="48"/>
        <v>0</v>
      </c>
      <c r="BB17" s="28">
        <f t="shared" si="48"/>
        <v>500</v>
      </c>
      <c r="BC17" s="28">
        <f t="shared" si="48"/>
        <v>1000</v>
      </c>
      <c r="BD17" s="28">
        <f t="shared" si="48"/>
        <v>1500</v>
      </c>
      <c r="BE17" s="28">
        <f t="shared" si="48"/>
        <v>2000</v>
      </c>
      <c r="BF17" s="28">
        <f t="shared" si="48"/>
        <v>2500</v>
      </c>
      <c r="BG17" s="28">
        <f t="shared" si="48"/>
        <v>3000</v>
      </c>
      <c r="BH17" s="28">
        <f t="shared" si="48"/>
        <v>3500</v>
      </c>
      <c r="BI17" s="28">
        <f t="shared" si="48"/>
        <v>4000</v>
      </c>
      <c r="BJ17" s="28">
        <f t="shared" si="48"/>
        <v>4500</v>
      </c>
      <c r="BK17" s="28">
        <f t="shared" si="48"/>
        <v>5000</v>
      </c>
      <c r="BL17" s="28">
        <f t="shared" si="48"/>
        <v>5500</v>
      </c>
      <c r="BM17" s="28">
        <f t="shared" si="48"/>
        <v>6000</v>
      </c>
      <c r="BN17" s="28">
        <f t="shared" si="48"/>
        <v>6500</v>
      </c>
      <c r="BO17" s="28">
        <f t="shared" ref="BO17:CT17" si="49">(MAX(MIN(MaxBen2, BO2-MaxBen1),0))*MaxBen2_pc</f>
        <v>7000</v>
      </c>
      <c r="BP17" s="28">
        <f t="shared" si="49"/>
        <v>7500</v>
      </c>
      <c r="BQ17" s="28">
        <f t="shared" si="49"/>
        <v>8000</v>
      </c>
      <c r="BR17" s="28">
        <f t="shared" si="49"/>
        <v>8500</v>
      </c>
      <c r="BS17" s="28">
        <f t="shared" si="49"/>
        <v>9000</v>
      </c>
      <c r="BT17" s="28">
        <f t="shared" si="49"/>
        <v>9500</v>
      </c>
      <c r="BU17" s="28">
        <f t="shared" si="49"/>
        <v>10000</v>
      </c>
      <c r="BV17" s="28">
        <f t="shared" si="49"/>
        <v>10500</v>
      </c>
      <c r="BW17" s="28">
        <f t="shared" si="49"/>
        <v>11000</v>
      </c>
      <c r="BX17" s="28">
        <f t="shared" si="49"/>
        <v>11500</v>
      </c>
      <c r="BY17" s="28">
        <f t="shared" si="49"/>
        <v>12000</v>
      </c>
      <c r="BZ17" s="28">
        <f t="shared" si="49"/>
        <v>12500</v>
      </c>
      <c r="CA17" s="28">
        <f t="shared" si="49"/>
        <v>13000</v>
      </c>
      <c r="CB17" s="28">
        <f t="shared" si="49"/>
        <v>13500</v>
      </c>
      <c r="CC17" s="28">
        <f t="shared" si="49"/>
        <v>14000</v>
      </c>
      <c r="CD17" s="28">
        <f t="shared" si="49"/>
        <v>14500</v>
      </c>
      <c r="CE17" s="28">
        <f t="shared" si="49"/>
        <v>15000</v>
      </c>
      <c r="CF17" s="28">
        <f t="shared" si="49"/>
        <v>15500</v>
      </c>
      <c r="CG17" s="28">
        <f t="shared" si="49"/>
        <v>16000</v>
      </c>
      <c r="CH17" s="28">
        <f t="shared" si="49"/>
        <v>16500</v>
      </c>
      <c r="CI17" s="28">
        <f t="shared" si="49"/>
        <v>17000</v>
      </c>
      <c r="CJ17" s="28">
        <f t="shared" si="49"/>
        <v>17500</v>
      </c>
      <c r="CK17" s="28">
        <f t="shared" si="49"/>
        <v>18000</v>
      </c>
      <c r="CL17" s="28">
        <f t="shared" si="49"/>
        <v>18500</v>
      </c>
      <c r="CM17" s="28">
        <f t="shared" si="49"/>
        <v>19000</v>
      </c>
      <c r="CN17" s="28">
        <f t="shared" si="49"/>
        <v>19500</v>
      </c>
      <c r="CO17" s="28">
        <f t="shared" si="49"/>
        <v>20000</v>
      </c>
      <c r="CP17" s="28">
        <f t="shared" si="49"/>
        <v>20500</v>
      </c>
      <c r="CQ17" s="28">
        <f t="shared" si="49"/>
        <v>21000</v>
      </c>
      <c r="CR17" s="28">
        <f t="shared" si="49"/>
        <v>21500</v>
      </c>
      <c r="CS17" s="28">
        <f t="shared" si="49"/>
        <v>22000</v>
      </c>
      <c r="CT17" s="28">
        <f t="shared" si="49"/>
        <v>22500</v>
      </c>
      <c r="CU17" s="28">
        <f t="shared" ref="CU17:EC17" si="50">(MAX(MIN(MaxBen2, CU2-MaxBen1),0))*MaxBen2_pc</f>
        <v>23000</v>
      </c>
      <c r="CV17" s="28">
        <f t="shared" si="50"/>
        <v>23500</v>
      </c>
      <c r="CW17" s="28">
        <f t="shared" si="50"/>
        <v>24000</v>
      </c>
      <c r="CX17" s="28">
        <f t="shared" si="50"/>
        <v>24500</v>
      </c>
      <c r="CY17" s="28">
        <f t="shared" si="50"/>
        <v>25000</v>
      </c>
      <c r="CZ17" s="28">
        <f t="shared" si="50"/>
        <v>25500</v>
      </c>
      <c r="DA17" s="28">
        <f t="shared" si="50"/>
        <v>26000</v>
      </c>
      <c r="DB17" s="28">
        <f t="shared" si="50"/>
        <v>26500</v>
      </c>
      <c r="DC17" s="28">
        <f t="shared" si="50"/>
        <v>27000</v>
      </c>
      <c r="DD17" s="28">
        <f t="shared" si="50"/>
        <v>27500</v>
      </c>
      <c r="DE17" s="28">
        <f t="shared" si="50"/>
        <v>28000</v>
      </c>
      <c r="DF17" s="28">
        <f t="shared" si="50"/>
        <v>28500</v>
      </c>
      <c r="DG17" s="28">
        <f t="shared" si="50"/>
        <v>29000</v>
      </c>
      <c r="DH17" s="28">
        <f t="shared" si="50"/>
        <v>29500</v>
      </c>
      <c r="DI17" s="28">
        <f t="shared" si="50"/>
        <v>30000</v>
      </c>
      <c r="DJ17" s="28">
        <f t="shared" si="50"/>
        <v>30500</v>
      </c>
      <c r="DK17" s="28">
        <f t="shared" si="50"/>
        <v>31000</v>
      </c>
      <c r="DL17" s="28">
        <f t="shared" si="50"/>
        <v>31500</v>
      </c>
      <c r="DM17" s="28">
        <f t="shared" si="50"/>
        <v>32000</v>
      </c>
      <c r="DN17" s="28">
        <f t="shared" si="50"/>
        <v>32500</v>
      </c>
      <c r="DO17" s="28">
        <f t="shared" si="50"/>
        <v>33000</v>
      </c>
      <c r="DP17" s="28">
        <f t="shared" si="50"/>
        <v>33500</v>
      </c>
      <c r="DQ17" s="28">
        <f t="shared" si="50"/>
        <v>34000</v>
      </c>
      <c r="DR17" s="28">
        <f t="shared" si="50"/>
        <v>34500</v>
      </c>
      <c r="DS17" s="28">
        <f t="shared" si="50"/>
        <v>35000</v>
      </c>
      <c r="DT17" s="28">
        <f t="shared" si="50"/>
        <v>35500</v>
      </c>
      <c r="DU17" s="28">
        <f t="shared" si="50"/>
        <v>36000</v>
      </c>
      <c r="DV17" s="28">
        <f t="shared" si="50"/>
        <v>36500</v>
      </c>
      <c r="DW17" s="28">
        <f t="shared" si="50"/>
        <v>37000</v>
      </c>
      <c r="DX17" s="28">
        <f t="shared" si="50"/>
        <v>37500</v>
      </c>
      <c r="DY17" s="28">
        <f t="shared" si="50"/>
        <v>38000</v>
      </c>
      <c r="DZ17" s="28">
        <f t="shared" si="50"/>
        <v>38500</v>
      </c>
      <c r="EA17" s="28">
        <f t="shared" si="50"/>
        <v>39000</v>
      </c>
      <c r="EB17" s="28">
        <f t="shared" si="50"/>
        <v>39500</v>
      </c>
      <c r="EC17" s="28">
        <f t="shared" si="50"/>
        <v>40000</v>
      </c>
    </row>
    <row r="18" spans="2:133" ht="10.5" x14ac:dyDescent="0.25">
      <c r="B18" s="15" t="s">
        <v>59</v>
      </c>
      <c r="C18" s="29">
        <f>C16+C17</f>
        <v>6000</v>
      </c>
      <c r="D18" s="29">
        <f>D16+D17</f>
        <v>6600</v>
      </c>
      <c r="E18" s="29">
        <f t="shared" ref="E18:BP18" si="51">E16+E17</f>
        <v>7200</v>
      </c>
      <c r="F18" s="29">
        <f t="shared" si="51"/>
        <v>7800</v>
      </c>
      <c r="G18" s="29">
        <f t="shared" si="51"/>
        <v>8400</v>
      </c>
      <c r="H18" s="29">
        <f t="shared" si="51"/>
        <v>9000</v>
      </c>
      <c r="I18" s="29">
        <f t="shared" si="51"/>
        <v>9600</v>
      </c>
      <c r="J18" s="29">
        <f t="shared" si="51"/>
        <v>10200</v>
      </c>
      <c r="K18" s="29">
        <f t="shared" si="51"/>
        <v>10800</v>
      </c>
      <c r="L18" s="29">
        <f t="shared" si="51"/>
        <v>11400</v>
      </c>
      <c r="M18" s="29">
        <f t="shared" si="51"/>
        <v>12000</v>
      </c>
      <c r="N18" s="29">
        <f t="shared" si="51"/>
        <v>12600</v>
      </c>
      <c r="O18" s="29">
        <f t="shared" si="51"/>
        <v>13200</v>
      </c>
      <c r="P18" s="29">
        <f t="shared" si="51"/>
        <v>13800</v>
      </c>
      <c r="Q18" s="29">
        <f t="shared" si="51"/>
        <v>14400</v>
      </c>
      <c r="R18" s="29">
        <f t="shared" si="51"/>
        <v>15000</v>
      </c>
      <c r="S18" s="29">
        <f t="shared" si="51"/>
        <v>15600</v>
      </c>
      <c r="T18" s="29">
        <f t="shared" si="51"/>
        <v>16200</v>
      </c>
      <c r="U18" s="29">
        <f t="shared" si="51"/>
        <v>16800</v>
      </c>
      <c r="V18" s="29">
        <f t="shared" si="51"/>
        <v>17400</v>
      </c>
      <c r="W18" s="29">
        <f t="shared" si="51"/>
        <v>18000</v>
      </c>
      <c r="X18" s="29">
        <f t="shared" si="51"/>
        <v>18600</v>
      </c>
      <c r="Y18" s="29">
        <f t="shared" si="51"/>
        <v>19200</v>
      </c>
      <c r="Z18" s="29">
        <f t="shared" si="51"/>
        <v>19800</v>
      </c>
      <c r="AA18" s="29">
        <f t="shared" si="51"/>
        <v>20400</v>
      </c>
      <c r="AB18" s="29">
        <f t="shared" si="51"/>
        <v>21000</v>
      </c>
      <c r="AC18" s="29">
        <f t="shared" si="51"/>
        <v>21600</v>
      </c>
      <c r="AD18" s="29">
        <f t="shared" si="51"/>
        <v>22200</v>
      </c>
      <c r="AE18" s="29">
        <f t="shared" si="51"/>
        <v>22800</v>
      </c>
      <c r="AF18" s="29">
        <f t="shared" si="51"/>
        <v>23400</v>
      </c>
      <c r="AG18" s="29">
        <f t="shared" si="51"/>
        <v>24000</v>
      </c>
      <c r="AH18" s="29">
        <f t="shared" si="51"/>
        <v>24600</v>
      </c>
      <c r="AI18" s="29">
        <f t="shared" si="51"/>
        <v>25200</v>
      </c>
      <c r="AJ18" s="29">
        <f t="shared" si="51"/>
        <v>25800</v>
      </c>
      <c r="AK18" s="29">
        <f t="shared" si="51"/>
        <v>26400</v>
      </c>
      <c r="AL18" s="29">
        <f t="shared" si="51"/>
        <v>27000</v>
      </c>
      <c r="AM18" s="29">
        <f t="shared" si="51"/>
        <v>27600</v>
      </c>
      <c r="AN18" s="29">
        <f t="shared" si="51"/>
        <v>28200</v>
      </c>
      <c r="AO18" s="29">
        <f t="shared" si="51"/>
        <v>28800</v>
      </c>
      <c r="AP18" s="29">
        <f t="shared" si="51"/>
        <v>29400</v>
      </c>
      <c r="AQ18" s="29">
        <f t="shared" si="51"/>
        <v>30000</v>
      </c>
      <c r="AR18" s="29">
        <f t="shared" si="51"/>
        <v>30600</v>
      </c>
      <c r="AS18" s="29">
        <f t="shared" si="51"/>
        <v>31200</v>
      </c>
      <c r="AT18" s="29">
        <f t="shared" si="51"/>
        <v>31800</v>
      </c>
      <c r="AU18" s="29">
        <f t="shared" si="51"/>
        <v>32400</v>
      </c>
      <c r="AV18" s="29">
        <f t="shared" si="51"/>
        <v>33000</v>
      </c>
      <c r="AW18" s="29">
        <f t="shared" si="51"/>
        <v>33600</v>
      </c>
      <c r="AX18" s="29">
        <f t="shared" si="51"/>
        <v>34200</v>
      </c>
      <c r="AY18" s="29">
        <f t="shared" si="51"/>
        <v>34800</v>
      </c>
      <c r="AZ18" s="29">
        <f t="shared" si="51"/>
        <v>35400</v>
      </c>
      <c r="BA18" s="29">
        <f t="shared" si="51"/>
        <v>36000</v>
      </c>
      <c r="BB18" s="29">
        <f t="shared" si="51"/>
        <v>36500</v>
      </c>
      <c r="BC18" s="29">
        <f t="shared" si="51"/>
        <v>37000</v>
      </c>
      <c r="BD18" s="29">
        <f t="shared" si="51"/>
        <v>37500</v>
      </c>
      <c r="BE18" s="29">
        <f t="shared" si="51"/>
        <v>38000</v>
      </c>
      <c r="BF18" s="29">
        <f t="shared" si="51"/>
        <v>38500</v>
      </c>
      <c r="BG18" s="29">
        <f t="shared" si="51"/>
        <v>39000</v>
      </c>
      <c r="BH18" s="29">
        <f t="shared" si="51"/>
        <v>39500</v>
      </c>
      <c r="BI18" s="29">
        <f t="shared" si="51"/>
        <v>40000</v>
      </c>
      <c r="BJ18" s="29">
        <f t="shared" si="51"/>
        <v>40500</v>
      </c>
      <c r="BK18" s="29">
        <f t="shared" si="51"/>
        <v>41000</v>
      </c>
      <c r="BL18" s="29">
        <f t="shared" si="51"/>
        <v>41500</v>
      </c>
      <c r="BM18" s="29">
        <f t="shared" si="51"/>
        <v>42000</v>
      </c>
      <c r="BN18" s="29">
        <f t="shared" si="51"/>
        <v>42500</v>
      </c>
      <c r="BO18" s="29">
        <f t="shared" si="51"/>
        <v>43000</v>
      </c>
      <c r="BP18" s="29">
        <f t="shared" si="51"/>
        <v>43500</v>
      </c>
      <c r="BQ18" s="29">
        <f t="shared" ref="BQ18:CE18" si="52">BQ16+BQ17</f>
        <v>44000</v>
      </c>
      <c r="BR18" s="29">
        <f t="shared" si="52"/>
        <v>44500</v>
      </c>
      <c r="BS18" s="29">
        <f t="shared" si="52"/>
        <v>45000</v>
      </c>
      <c r="BT18" s="29">
        <f t="shared" si="52"/>
        <v>45500</v>
      </c>
      <c r="BU18" s="29">
        <f t="shared" si="52"/>
        <v>46000</v>
      </c>
      <c r="BV18" s="29">
        <f t="shared" si="52"/>
        <v>46500</v>
      </c>
      <c r="BW18" s="29">
        <f t="shared" si="52"/>
        <v>47000</v>
      </c>
      <c r="BX18" s="29">
        <f t="shared" si="52"/>
        <v>47500</v>
      </c>
      <c r="BY18" s="29">
        <f t="shared" si="52"/>
        <v>48000</v>
      </c>
      <c r="BZ18" s="29">
        <f t="shared" si="52"/>
        <v>48500</v>
      </c>
      <c r="CA18" s="29">
        <f t="shared" si="52"/>
        <v>49000</v>
      </c>
      <c r="CB18" s="29">
        <f t="shared" si="52"/>
        <v>49500</v>
      </c>
      <c r="CC18" s="29">
        <f t="shared" si="52"/>
        <v>50000</v>
      </c>
      <c r="CD18" s="29">
        <f t="shared" si="52"/>
        <v>50500</v>
      </c>
      <c r="CE18" s="29">
        <f t="shared" si="52"/>
        <v>51000</v>
      </c>
      <c r="CF18" s="29">
        <f t="shared" ref="CF18:DK18" si="53">CF16+CF17</f>
        <v>51500</v>
      </c>
      <c r="CG18" s="29">
        <f t="shared" si="53"/>
        <v>52000</v>
      </c>
      <c r="CH18" s="29">
        <f t="shared" si="53"/>
        <v>52500</v>
      </c>
      <c r="CI18" s="29">
        <f t="shared" si="53"/>
        <v>53000</v>
      </c>
      <c r="CJ18" s="29">
        <f t="shared" si="53"/>
        <v>53500</v>
      </c>
      <c r="CK18" s="29">
        <f t="shared" si="53"/>
        <v>54000</v>
      </c>
      <c r="CL18" s="29">
        <f t="shared" si="53"/>
        <v>54500</v>
      </c>
      <c r="CM18" s="29">
        <f t="shared" si="53"/>
        <v>55000</v>
      </c>
      <c r="CN18" s="29">
        <f t="shared" si="53"/>
        <v>55500</v>
      </c>
      <c r="CO18" s="29">
        <f t="shared" si="53"/>
        <v>56000</v>
      </c>
      <c r="CP18" s="29">
        <f t="shared" si="53"/>
        <v>56500</v>
      </c>
      <c r="CQ18" s="29">
        <f t="shared" si="53"/>
        <v>57000</v>
      </c>
      <c r="CR18" s="29">
        <f t="shared" si="53"/>
        <v>57500</v>
      </c>
      <c r="CS18" s="29">
        <f t="shared" si="53"/>
        <v>58000</v>
      </c>
      <c r="CT18" s="29">
        <f t="shared" si="53"/>
        <v>58500</v>
      </c>
      <c r="CU18" s="29">
        <f t="shared" si="53"/>
        <v>59000</v>
      </c>
      <c r="CV18" s="29">
        <f t="shared" si="53"/>
        <v>59500</v>
      </c>
      <c r="CW18" s="29">
        <f t="shared" si="53"/>
        <v>60000</v>
      </c>
      <c r="CX18" s="29">
        <f t="shared" si="53"/>
        <v>60500</v>
      </c>
      <c r="CY18" s="29">
        <f t="shared" si="53"/>
        <v>61000</v>
      </c>
      <c r="CZ18" s="29">
        <f t="shared" si="53"/>
        <v>61500</v>
      </c>
      <c r="DA18" s="29">
        <f t="shared" si="53"/>
        <v>62000</v>
      </c>
      <c r="DB18" s="29">
        <f t="shared" si="53"/>
        <v>62500</v>
      </c>
      <c r="DC18" s="29">
        <f t="shared" si="53"/>
        <v>63000</v>
      </c>
      <c r="DD18" s="29">
        <f t="shared" si="53"/>
        <v>63500</v>
      </c>
      <c r="DE18" s="29">
        <f t="shared" si="53"/>
        <v>64000</v>
      </c>
      <c r="DF18" s="29">
        <f t="shared" si="53"/>
        <v>64500</v>
      </c>
      <c r="DG18" s="29">
        <f t="shared" si="53"/>
        <v>65000</v>
      </c>
      <c r="DH18" s="29">
        <f t="shared" si="53"/>
        <v>65500</v>
      </c>
      <c r="DI18" s="29">
        <f t="shared" si="53"/>
        <v>66000</v>
      </c>
      <c r="DJ18" s="29">
        <f t="shared" si="53"/>
        <v>66500</v>
      </c>
      <c r="DK18" s="29">
        <f t="shared" si="53"/>
        <v>67000</v>
      </c>
      <c r="DL18" s="29">
        <f t="shared" ref="DL18:EC18" si="54">DL16+DL17</f>
        <v>67500</v>
      </c>
      <c r="DM18" s="29">
        <f t="shared" si="54"/>
        <v>68000</v>
      </c>
      <c r="DN18" s="29">
        <f t="shared" si="54"/>
        <v>68500</v>
      </c>
      <c r="DO18" s="29">
        <f t="shared" si="54"/>
        <v>69000</v>
      </c>
      <c r="DP18" s="29">
        <f t="shared" si="54"/>
        <v>69500</v>
      </c>
      <c r="DQ18" s="29">
        <f t="shared" si="54"/>
        <v>70000</v>
      </c>
      <c r="DR18" s="29">
        <f t="shared" si="54"/>
        <v>70500</v>
      </c>
      <c r="DS18" s="29">
        <f t="shared" si="54"/>
        <v>71000</v>
      </c>
      <c r="DT18" s="29">
        <f t="shared" si="54"/>
        <v>71500</v>
      </c>
      <c r="DU18" s="29">
        <f t="shared" si="54"/>
        <v>72000</v>
      </c>
      <c r="DV18" s="29">
        <f t="shared" si="54"/>
        <v>72500</v>
      </c>
      <c r="DW18" s="29">
        <f t="shared" si="54"/>
        <v>73000</v>
      </c>
      <c r="DX18" s="29">
        <f t="shared" si="54"/>
        <v>73500</v>
      </c>
      <c r="DY18" s="29">
        <f t="shared" si="54"/>
        <v>74000</v>
      </c>
      <c r="DZ18" s="29">
        <f t="shared" si="54"/>
        <v>74500</v>
      </c>
      <c r="EA18" s="29">
        <f t="shared" si="54"/>
        <v>75000</v>
      </c>
      <c r="EB18" s="29">
        <f t="shared" si="54"/>
        <v>75500</v>
      </c>
      <c r="EC18" s="29">
        <f t="shared" si="54"/>
        <v>76000</v>
      </c>
    </row>
    <row r="19" spans="2:133" ht="10.5" x14ac:dyDescent="0.25">
      <c r="B19" s="15" t="s">
        <v>60</v>
      </c>
      <c r="C19" s="29">
        <f>C18/12</f>
        <v>500</v>
      </c>
      <c r="D19" s="29">
        <f>D18/12</f>
        <v>550</v>
      </c>
      <c r="E19" s="29">
        <f t="shared" ref="E19:BP19" si="55">E18/12</f>
        <v>600</v>
      </c>
      <c r="F19" s="29">
        <f t="shared" si="55"/>
        <v>650</v>
      </c>
      <c r="G19" s="29">
        <f t="shared" si="55"/>
        <v>700</v>
      </c>
      <c r="H19" s="29">
        <f t="shared" si="55"/>
        <v>750</v>
      </c>
      <c r="I19" s="29">
        <f t="shared" si="55"/>
        <v>800</v>
      </c>
      <c r="J19" s="29">
        <f t="shared" si="55"/>
        <v>850</v>
      </c>
      <c r="K19" s="29">
        <f t="shared" si="55"/>
        <v>900</v>
      </c>
      <c r="L19" s="29">
        <f t="shared" si="55"/>
        <v>950</v>
      </c>
      <c r="M19" s="29">
        <f t="shared" si="55"/>
        <v>1000</v>
      </c>
      <c r="N19" s="37">
        <f>N18/12</f>
        <v>1050</v>
      </c>
      <c r="O19" s="29">
        <f t="shared" si="55"/>
        <v>1100</v>
      </c>
      <c r="P19" s="29">
        <f t="shared" si="55"/>
        <v>1150</v>
      </c>
      <c r="Q19" s="29">
        <f t="shared" si="55"/>
        <v>1200</v>
      </c>
      <c r="R19" s="29">
        <f t="shared" si="55"/>
        <v>1250</v>
      </c>
      <c r="S19" s="29">
        <f t="shared" si="55"/>
        <v>1300</v>
      </c>
      <c r="T19" s="29">
        <f t="shared" si="55"/>
        <v>1350</v>
      </c>
      <c r="U19" s="29">
        <f t="shared" si="55"/>
        <v>1400</v>
      </c>
      <c r="V19" s="29">
        <f t="shared" si="55"/>
        <v>1450</v>
      </c>
      <c r="W19" s="29">
        <f t="shared" si="55"/>
        <v>1500</v>
      </c>
      <c r="X19" s="29">
        <f t="shared" si="55"/>
        <v>1550</v>
      </c>
      <c r="Y19" s="29">
        <f t="shared" si="55"/>
        <v>1600</v>
      </c>
      <c r="Z19" s="29">
        <f t="shared" si="55"/>
        <v>1650</v>
      </c>
      <c r="AA19" s="29">
        <f t="shared" si="55"/>
        <v>1700</v>
      </c>
      <c r="AB19" s="29">
        <f t="shared" si="55"/>
        <v>1750</v>
      </c>
      <c r="AC19" s="29">
        <f t="shared" si="55"/>
        <v>1800</v>
      </c>
      <c r="AD19" s="29">
        <f t="shared" si="55"/>
        <v>1850</v>
      </c>
      <c r="AE19" s="29">
        <f t="shared" si="55"/>
        <v>1900</v>
      </c>
      <c r="AF19" s="29">
        <f t="shared" si="55"/>
        <v>1950</v>
      </c>
      <c r="AG19" s="29">
        <f t="shared" si="55"/>
        <v>2000</v>
      </c>
      <c r="AH19" s="29">
        <f t="shared" si="55"/>
        <v>2050</v>
      </c>
      <c r="AI19" s="29">
        <f t="shared" si="55"/>
        <v>2100</v>
      </c>
      <c r="AJ19" s="29">
        <f t="shared" si="55"/>
        <v>2150</v>
      </c>
      <c r="AK19" s="29">
        <f t="shared" si="55"/>
        <v>2200</v>
      </c>
      <c r="AL19" s="29">
        <f t="shared" si="55"/>
        <v>2250</v>
      </c>
      <c r="AM19" s="29">
        <f t="shared" si="55"/>
        <v>2300</v>
      </c>
      <c r="AN19" s="29">
        <f t="shared" si="55"/>
        <v>2350</v>
      </c>
      <c r="AO19" s="29">
        <f t="shared" si="55"/>
        <v>2400</v>
      </c>
      <c r="AP19" s="29">
        <f t="shared" si="55"/>
        <v>2450</v>
      </c>
      <c r="AQ19" s="29">
        <f t="shared" si="55"/>
        <v>2500</v>
      </c>
      <c r="AR19" s="29">
        <f t="shared" si="55"/>
        <v>2550</v>
      </c>
      <c r="AS19" s="29">
        <f t="shared" si="55"/>
        <v>2600</v>
      </c>
      <c r="AT19" s="29">
        <f t="shared" si="55"/>
        <v>2650</v>
      </c>
      <c r="AU19" s="29">
        <f t="shared" si="55"/>
        <v>2700</v>
      </c>
      <c r="AV19" s="29">
        <f t="shared" si="55"/>
        <v>2750</v>
      </c>
      <c r="AW19" s="29">
        <f t="shared" si="55"/>
        <v>2800</v>
      </c>
      <c r="AX19" s="29">
        <f t="shared" si="55"/>
        <v>2850</v>
      </c>
      <c r="AY19" s="29">
        <f t="shared" si="55"/>
        <v>2900</v>
      </c>
      <c r="AZ19" s="29">
        <f t="shared" si="55"/>
        <v>2950</v>
      </c>
      <c r="BA19" s="29">
        <f t="shared" si="55"/>
        <v>3000</v>
      </c>
      <c r="BB19" s="29">
        <f t="shared" si="55"/>
        <v>3041.6666666666665</v>
      </c>
      <c r="BC19" s="29">
        <f t="shared" si="55"/>
        <v>3083.3333333333335</v>
      </c>
      <c r="BD19" s="29">
        <f t="shared" si="55"/>
        <v>3125</v>
      </c>
      <c r="BE19" s="29">
        <f t="shared" si="55"/>
        <v>3166.6666666666665</v>
      </c>
      <c r="BF19" s="29">
        <f t="shared" si="55"/>
        <v>3208.3333333333335</v>
      </c>
      <c r="BG19" s="29">
        <f t="shared" si="55"/>
        <v>3250</v>
      </c>
      <c r="BH19" s="29">
        <f t="shared" si="55"/>
        <v>3291.6666666666665</v>
      </c>
      <c r="BI19" s="29">
        <f t="shared" si="55"/>
        <v>3333.3333333333335</v>
      </c>
      <c r="BJ19" s="29">
        <f t="shared" si="55"/>
        <v>3375</v>
      </c>
      <c r="BK19" s="29">
        <f t="shared" si="55"/>
        <v>3416.6666666666665</v>
      </c>
      <c r="BL19" s="29">
        <f t="shared" si="55"/>
        <v>3458.3333333333335</v>
      </c>
      <c r="BM19" s="29">
        <f t="shared" si="55"/>
        <v>3500</v>
      </c>
      <c r="BN19" s="29">
        <f t="shared" si="55"/>
        <v>3541.6666666666665</v>
      </c>
      <c r="BO19" s="29">
        <f t="shared" si="55"/>
        <v>3583.3333333333335</v>
      </c>
      <c r="BP19" s="29">
        <f t="shared" si="55"/>
        <v>3625</v>
      </c>
      <c r="BQ19" s="29">
        <f t="shared" ref="BQ19:CE19" si="56">BQ18/12</f>
        <v>3666.6666666666665</v>
      </c>
      <c r="BR19" s="29">
        <f t="shared" si="56"/>
        <v>3708.3333333333335</v>
      </c>
      <c r="BS19" s="29">
        <f t="shared" si="56"/>
        <v>3750</v>
      </c>
      <c r="BT19" s="29">
        <f t="shared" si="56"/>
        <v>3791.6666666666665</v>
      </c>
      <c r="BU19" s="29">
        <f t="shared" si="56"/>
        <v>3833.3333333333335</v>
      </c>
      <c r="BV19" s="29">
        <f t="shared" si="56"/>
        <v>3875</v>
      </c>
      <c r="BW19" s="29">
        <f t="shared" si="56"/>
        <v>3916.6666666666665</v>
      </c>
      <c r="BX19" s="29">
        <f t="shared" si="56"/>
        <v>3958.3333333333335</v>
      </c>
      <c r="BY19" s="29">
        <f t="shared" si="56"/>
        <v>4000</v>
      </c>
      <c r="BZ19" s="29">
        <f t="shared" si="56"/>
        <v>4041.6666666666665</v>
      </c>
      <c r="CA19" s="29">
        <f t="shared" si="56"/>
        <v>4083.3333333333335</v>
      </c>
      <c r="CB19" s="29">
        <f t="shared" si="56"/>
        <v>4125</v>
      </c>
      <c r="CC19" s="29">
        <f t="shared" si="56"/>
        <v>4166.666666666667</v>
      </c>
      <c r="CD19" s="29">
        <f t="shared" si="56"/>
        <v>4208.333333333333</v>
      </c>
      <c r="CE19" s="29">
        <f t="shared" si="56"/>
        <v>4250</v>
      </c>
      <c r="CF19" s="29">
        <f t="shared" ref="CF19:DK19" si="57">CF18/12</f>
        <v>4291.666666666667</v>
      </c>
      <c r="CG19" s="29">
        <f t="shared" si="57"/>
        <v>4333.333333333333</v>
      </c>
      <c r="CH19" s="29">
        <f t="shared" si="57"/>
        <v>4375</v>
      </c>
      <c r="CI19" s="29">
        <f t="shared" si="57"/>
        <v>4416.666666666667</v>
      </c>
      <c r="CJ19" s="29">
        <f t="shared" si="57"/>
        <v>4458.333333333333</v>
      </c>
      <c r="CK19" s="29">
        <f t="shared" si="57"/>
        <v>4500</v>
      </c>
      <c r="CL19" s="29">
        <f t="shared" si="57"/>
        <v>4541.666666666667</v>
      </c>
      <c r="CM19" s="29">
        <f t="shared" si="57"/>
        <v>4583.333333333333</v>
      </c>
      <c r="CN19" s="29">
        <f t="shared" si="57"/>
        <v>4625</v>
      </c>
      <c r="CO19" s="29">
        <f t="shared" si="57"/>
        <v>4666.666666666667</v>
      </c>
      <c r="CP19" s="29">
        <f t="shared" si="57"/>
        <v>4708.333333333333</v>
      </c>
      <c r="CQ19" s="29">
        <f t="shared" si="57"/>
        <v>4750</v>
      </c>
      <c r="CR19" s="29">
        <f t="shared" si="57"/>
        <v>4791.666666666667</v>
      </c>
      <c r="CS19" s="29">
        <f t="shared" si="57"/>
        <v>4833.333333333333</v>
      </c>
      <c r="CT19" s="29">
        <f t="shared" si="57"/>
        <v>4875</v>
      </c>
      <c r="CU19" s="29">
        <f t="shared" si="57"/>
        <v>4916.666666666667</v>
      </c>
      <c r="CV19" s="29">
        <f t="shared" si="57"/>
        <v>4958.333333333333</v>
      </c>
      <c r="CW19" s="29">
        <f t="shared" si="57"/>
        <v>5000</v>
      </c>
      <c r="CX19" s="29">
        <f t="shared" si="57"/>
        <v>5041.666666666667</v>
      </c>
      <c r="CY19" s="29">
        <f t="shared" si="57"/>
        <v>5083.333333333333</v>
      </c>
      <c r="CZ19" s="29">
        <f t="shared" si="57"/>
        <v>5125</v>
      </c>
      <c r="DA19" s="29">
        <f t="shared" si="57"/>
        <v>5166.666666666667</v>
      </c>
      <c r="DB19" s="29">
        <f t="shared" si="57"/>
        <v>5208.333333333333</v>
      </c>
      <c r="DC19" s="29">
        <f t="shared" si="57"/>
        <v>5250</v>
      </c>
      <c r="DD19" s="29">
        <f t="shared" si="57"/>
        <v>5291.666666666667</v>
      </c>
      <c r="DE19" s="29">
        <f t="shared" si="57"/>
        <v>5333.333333333333</v>
      </c>
      <c r="DF19" s="29">
        <f t="shared" si="57"/>
        <v>5375</v>
      </c>
      <c r="DG19" s="29">
        <f t="shared" si="57"/>
        <v>5416.666666666667</v>
      </c>
      <c r="DH19" s="29">
        <f t="shared" si="57"/>
        <v>5458.333333333333</v>
      </c>
      <c r="DI19" s="29">
        <f t="shared" si="57"/>
        <v>5500</v>
      </c>
      <c r="DJ19" s="29">
        <f t="shared" si="57"/>
        <v>5541.666666666667</v>
      </c>
      <c r="DK19" s="29">
        <f t="shared" si="57"/>
        <v>5583.333333333333</v>
      </c>
      <c r="DL19" s="29">
        <f t="shared" ref="DL19:EC19" si="58">DL18/12</f>
        <v>5625</v>
      </c>
      <c r="DM19" s="29">
        <f t="shared" si="58"/>
        <v>5666.666666666667</v>
      </c>
      <c r="DN19" s="29">
        <f t="shared" si="58"/>
        <v>5708.333333333333</v>
      </c>
      <c r="DO19" s="29">
        <f t="shared" si="58"/>
        <v>5750</v>
      </c>
      <c r="DP19" s="29">
        <f t="shared" si="58"/>
        <v>5791.666666666667</v>
      </c>
      <c r="DQ19" s="29">
        <f t="shared" si="58"/>
        <v>5833.333333333333</v>
      </c>
      <c r="DR19" s="29">
        <f t="shared" si="58"/>
        <v>5875</v>
      </c>
      <c r="DS19" s="29">
        <f t="shared" si="58"/>
        <v>5916.666666666667</v>
      </c>
      <c r="DT19" s="29">
        <f t="shared" si="58"/>
        <v>5958.333333333333</v>
      </c>
      <c r="DU19" s="29">
        <f t="shared" si="58"/>
        <v>6000</v>
      </c>
      <c r="DV19" s="29">
        <f t="shared" si="58"/>
        <v>6041.666666666667</v>
      </c>
      <c r="DW19" s="29">
        <f t="shared" si="58"/>
        <v>6083.333333333333</v>
      </c>
      <c r="DX19" s="29">
        <f t="shared" si="58"/>
        <v>6125</v>
      </c>
      <c r="DY19" s="29">
        <f t="shared" si="58"/>
        <v>6166.666666666667</v>
      </c>
      <c r="DZ19" s="29">
        <f t="shared" si="58"/>
        <v>6208.333333333333</v>
      </c>
      <c r="EA19" s="29">
        <f t="shared" si="58"/>
        <v>6250</v>
      </c>
      <c r="EB19" s="29">
        <f t="shared" si="58"/>
        <v>6291.666666666667</v>
      </c>
      <c r="EC19" s="29">
        <f t="shared" si="58"/>
        <v>6333.333333333333</v>
      </c>
    </row>
    <row r="20" spans="2:133" x14ac:dyDescent="0.2">
      <c r="C20" s="25"/>
      <c r="D20" s="25"/>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c r="CS20" s="25"/>
      <c r="CT20" s="25"/>
      <c r="CU20" s="25"/>
      <c r="CV20" s="25"/>
      <c r="CW20" s="25"/>
      <c r="CX20" s="25"/>
      <c r="CY20" s="25"/>
      <c r="CZ20" s="25"/>
      <c r="DA20" s="25"/>
      <c r="DB20" s="25"/>
      <c r="DC20" s="25"/>
      <c r="DD20" s="25"/>
      <c r="DE20" s="25"/>
      <c r="DF20" s="25"/>
      <c r="DG20" s="25"/>
      <c r="DH20" s="25"/>
      <c r="DI20" s="25"/>
      <c r="DJ20" s="25"/>
      <c r="DK20" s="25"/>
      <c r="DL20" s="25"/>
      <c r="DM20" s="25"/>
      <c r="DN20" s="25"/>
      <c r="DO20" s="25"/>
      <c r="DP20" s="25"/>
      <c r="DQ20" s="25"/>
      <c r="DR20" s="25"/>
      <c r="DS20" s="25"/>
      <c r="DT20" s="25"/>
      <c r="DU20" s="25"/>
      <c r="DV20" s="25"/>
      <c r="DW20" s="25"/>
      <c r="DX20" s="25"/>
      <c r="DY20" s="25"/>
      <c r="DZ20" s="25"/>
      <c r="EA20" s="25"/>
      <c r="EB20" s="25"/>
      <c r="EC20" s="25"/>
    </row>
    <row r="21" spans="2:133" s="3" customFormat="1" ht="10.5" x14ac:dyDescent="0.25">
      <c r="B21" s="15" t="s">
        <v>61</v>
      </c>
      <c r="C21" s="26">
        <f>MAX(0,C19-C13)</f>
        <v>83.333333333333314</v>
      </c>
      <c r="D21" s="26">
        <f t="shared" ref="D21:BO21" si="59">MAX(0,D19-D13)</f>
        <v>91.666666666666686</v>
      </c>
      <c r="E21" s="26">
        <f t="shared" si="59"/>
        <v>100</v>
      </c>
      <c r="F21" s="26">
        <f t="shared" si="59"/>
        <v>108.33333333333337</v>
      </c>
      <c r="G21" s="26">
        <f t="shared" si="59"/>
        <v>116.66666666666663</v>
      </c>
      <c r="H21" s="26">
        <f t="shared" si="59"/>
        <v>125</v>
      </c>
      <c r="I21" s="26">
        <f t="shared" si="59"/>
        <v>133.33333333333337</v>
      </c>
      <c r="J21" s="26">
        <f t="shared" si="59"/>
        <v>141.66666666666663</v>
      </c>
      <c r="K21" s="26">
        <f t="shared" si="59"/>
        <v>150</v>
      </c>
      <c r="L21" s="26">
        <f t="shared" si="59"/>
        <v>158.33333333333337</v>
      </c>
      <c r="M21" s="26">
        <f t="shared" si="59"/>
        <v>170.98666666666668</v>
      </c>
      <c r="N21" s="26">
        <f t="shared" si="59"/>
        <v>184.32000000000005</v>
      </c>
      <c r="O21" s="26">
        <f t="shared" si="59"/>
        <v>197.65333333333331</v>
      </c>
      <c r="P21" s="26">
        <f t="shared" si="59"/>
        <v>210.98666666666668</v>
      </c>
      <c r="Q21" s="26">
        <f t="shared" si="59"/>
        <v>224.32000000000005</v>
      </c>
      <c r="R21" s="26">
        <f t="shared" si="59"/>
        <v>237.65333333333331</v>
      </c>
      <c r="S21" s="26">
        <f t="shared" si="59"/>
        <v>258.00333333333333</v>
      </c>
      <c r="T21" s="26">
        <f t="shared" si="59"/>
        <v>279.67000000000007</v>
      </c>
      <c r="U21" s="26">
        <f t="shared" si="59"/>
        <v>301.33666666666682</v>
      </c>
      <c r="V21" s="26">
        <f t="shared" si="59"/>
        <v>323.00333333333333</v>
      </c>
      <c r="W21" s="26">
        <f t="shared" si="59"/>
        <v>344.67000000000007</v>
      </c>
      <c r="X21" s="26">
        <f t="shared" si="59"/>
        <v>366.33666666666682</v>
      </c>
      <c r="Y21" s="26">
        <f t="shared" si="59"/>
        <v>388.00333333333333</v>
      </c>
      <c r="Z21" s="26">
        <f t="shared" si="59"/>
        <v>409.67000000000007</v>
      </c>
      <c r="AA21" s="26">
        <f t="shared" si="59"/>
        <v>431.33666666666682</v>
      </c>
      <c r="AB21" s="26">
        <f t="shared" si="59"/>
        <v>453.00333333333333</v>
      </c>
      <c r="AC21" s="26">
        <f t="shared" si="59"/>
        <v>474.67000000000007</v>
      </c>
      <c r="AD21" s="26">
        <f t="shared" si="59"/>
        <v>496.33666666666682</v>
      </c>
      <c r="AE21" s="26">
        <f t="shared" si="59"/>
        <v>518.00333333333333</v>
      </c>
      <c r="AF21" s="26">
        <f t="shared" si="59"/>
        <v>539.67000000000007</v>
      </c>
      <c r="AG21" s="26">
        <f t="shared" si="59"/>
        <v>561.33666666666682</v>
      </c>
      <c r="AH21" s="26">
        <f t="shared" si="59"/>
        <v>583.00333333333333</v>
      </c>
      <c r="AI21" s="26">
        <f t="shared" si="59"/>
        <v>604.67000000000007</v>
      </c>
      <c r="AJ21" s="26">
        <f t="shared" si="59"/>
        <v>626.33666666666682</v>
      </c>
      <c r="AK21" s="26">
        <f t="shared" si="59"/>
        <v>648.00333333333333</v>
      </c>
      <c r="AL21" s="26">
        <f t="shared" si="59"/>
        <v>669.67000000000007</v>
      </c>
      <c r="AM21" s="26">
        <f t="shared" si="59"/>
        <v>691.33666666666682</v>
      </c>
      <c r="AN21" s="26">
        <f t="shared" si="59"/>
        <v>713.00333333333333</v>
      </c>
      <c r="AO21" s="26">
        <f t="shared" si="59"/>
        <v>734.67000000000007</v>
      </c>
      <c r="AP21" s="26">
        <f t="shared" si="59"/>
        <v>756.33666666666682</v>
      </c>
      <c r="AQ21" s="26">
        <f t="shared" si="59"/>
        <v>778.00333333333333</v>
      </c>
      <c r="AR21" s="26">
        <f t="shared" si="59"/>
        <v>799.67000000000007</v>
      </c>
      <c r="AS21" s="26">
        <f t="shared" si="59"/>
        <v>821.33666666666682</v>
      </c>
      <c r="AT21" s="26">
        <f t="shared" si="59"/>
        <v>843.00333333333333</v>
      </c>
      <c r="AU21" s="26">
        <f t="shared" si="59"/>
        <v>864.67000000000007</v>
      </c>
      <c r="AV21" s="26">
        <f t="shared" si="59"/>
        <v>886.33666666666682</v>
      </c>
      <c r="AW21" s="26">
        <f t="shared" si="59"/>
        <v>908.00333333333333</v>
      </c>
      <c r="AX21" s="26">
        <f t="shared" si="59"/>
        <v>929.67000000000007</v>
      </c>
      <c r="AY21" s="26">
        <f t="shared" si="59"/>
        <v>951.33666666666682</v>
      </c>
      <c r="AZ21" s="26">
        <f t="shared" si="59"/>
        <v>973.00333333333333</v>
      </c>
      <c r="BA21" s="26">
        <f t="shared" si="59"/>
        <v>994.67000000000007</v>
      </c>
      <c r="BB21" s="26">
        <f t="shared" si="59"/>
        <v>1008.0033333333333</v>
      </c>
      <c r="BC21" s="26">
        <f t="shared" si="59"/>
        <v>1021.336666666667</v>
      </c>
      <c r="BD21" s="26">
        <f t="shared" si="59"/>
        <v>1034.67</v>
      </c>
      <c r="BE21" s="26">
        <f t="shared" si="59"/>
        <v>1048.0033333333331</v>
      </c>
      <c r="BF21" s="26">
        <f t="shared" si="59"/>
        <v>1061.336666666667</v>
      </c>
      <c r="BG21" s="26">
        <f t="shared" si="59"/>
        <v>1074.67</v>
      </c>
      <c r="BH21" s="26">
        <f t="shared" si="59"/>
        <v>1088.0033333333331</v>
      </c>
      <c r="BI21" s="26">
        <f t="shared" si="59"/>
        <v>1101.336666666667</v>
      </c>
      <c r="BJ21" s="26">
        <f t="shared" si="59"/>
        <v>1114.67</v>
      </c>
      <c r="BK21" s="26">
        <f t="shared" si="59"/>
        <v>1128.0033333333331</v>
      </c>
      <c r="BL21" s="26">
        <f t="shared" si="59"/>
        <v>1141.336666666667</v>
      </c>
      <c r="BM21" s="26">
        <f t="shared" si="59"/>
        <v>1154.67</v>
      </c>
      <c r="BN21" s="26">
        <f t="shared" si="59"/>
        <v>1168.0033333333331</v>
      </c>
      <c r="BO21" s="26">
        <f t="shared" si="59"/>
        <v>1181.336666666667</v>
      </c>
      <c r="BP21" s="26">
        <f t="shared" ref="BP21:EA21" si="60">MAX(0,BP19-BP13)</f>
        <v>1194.67</v>
      </c>
      <c r="BQ21" s="26">
        <f t="shared" si="60"/>
        <v>1208.0033333333331</v>
      </c>
      <c r="BR21" s="26">
        <f t="shared" si="60"/>
        <v>1221.336666666667</v>
      </c>
      <c r="BS21" s="26">
        <f t="shared" si="60"/>
        <v>1234.67</v>
      </c>
      <c r="BT21" s="26">
        <f t="shared" si="60"/>
        <v>1248.0033333333331</v>
      </c>
      <c r="BU21" s="26">
        <f t="shared" si="60"/>
        <v>1261.336666666667</v>
      </c>
      <c r="BV21" s="26">
        <f t="shared" si="60"/>
        <v>1274.67</v>
      </c>
      <c r="BW21" s="26">
        <f t="shared" si="60"/>
        <v>1288.0033333333331</v>
      </c>
      <c r="BX21" s="26">
        <f t="shared" si="60"/>
        <v>1301.336666666667</v>
      </c>
      <c r="BY21" s="26">
        <f t="shared" si="60"/>
        <v>1314.67</v>
      </c>
      <c r="BZ21" s="26">
        <f t="shared" si="60"/>
        <v>1328.0033333333331</v>
      </c>
      <c r="CA21" s="26">
        <f t="shared" si="60"/>
        <v>1341.336666666667</v>
      </c>
      <c r="CB21" s="26">
        <f t="shared" si="60"/>
        <v>1354.67</v>
      </c>
      <c r="CC21" s="26">
        <f t="shared" si="60"/>
        <v>1368.0033333333336</v>
      </c>
      <c r="CD21" s="26">
        <f t="shared" si="60"/>
        <v>1381.3366666666666</v>
      </c>
      <c r="CE21" s="26">
        <f t="shared" si="60"/>
        <v>1394.67</v>
      </c>
      <c r="CF21" s="26">
        <f t="shared" si="60"/>
        <v>1408.0033333333336</v>
      </c>
      <c r="CG21" s="26">
        <f t="shared" si="60"/>
        <v>1421.3366666666666</v>
      </c>
      <c r="CH21" s="26">
        <f t="shared" si="60"/>
        <v>1434.67</v>
      </c>
      <c r="CI21" s="26">
        <f t="shared" si="60"/>
        <v>1448.0033333333336</v>
      </c>
      <c r="CJ21" s="26">
        <f t="shared" si="60"/>
        <v>1461.3366666666666</v>
      </c>
      <c r="CK21" s="26">
        <f t="shared" si="60"/>
        <v>1474.67</v>
      </c>
      <c r="CL21" s="26">
        <f t="shared" si="60"/>
        <v>1488.0033333333336</v>
      </c>
      <c r="CM21" s="26">
        <f t="shared" si="60"/>
        <v>1501.3366666666666</v>
      </c>
      <c r="CN21" s="26">
        <f t="shared" si="60"/>
        <v>1514.67</v>
      </c>
      <c r="CO21" s="26">
        <f t="shared" si="60"/>
        <v>1528.0033333333336</v>
      </c>
      <c r="CP21" s="26">
        <f t="shared" si="60"/>
        <v>1543.103333333333</v>
      </c>
      <c r="CQ21" s="26">
        <f t="shared" si="60"/>
        <v>1560.603333333333</v>
      </c>
      <c r="CR21" s="26">
        <f t="shared" si="60"/>
        <v>1578.1033333333335</v>
      </c>
      <c r="CS21" s="26">
        <f t="shared" si="60"/>
        <v>1595.603333333333</v>
      </c>
      <c r="CT21" s="26">
        <f t="shared" si="60"/>
        <v>1613.103333333333</v>
      </c>
      <c r="CU21" s="26">
        <f t="shared" si="60"/>
        <v>1630.6033333333335</v>
      </c>
      <c r="CV21" s="26">
        <f t="shared" si="60"/>
        <v>1648.103333333333</v>
      </c>
      <c r="CW21" s="26">
        <f t="shared" si="60"/>
        <v>1665.603333333333</v>
      </c>
      <c r="CX21" s="26">
        <f t="shared" si="60"/>
        <v>1683.1033333333335</v>
      </c>
      <c r="CY21" s="26">
        <f t="shared" si="60"/>
        <v>1700.603333333333</v>
      </c>
      <c r="CZ21" s="26">
        <f t="shared" si="60"/>
        <v>1718.103333333333</v>
      </c>
      <c r="DA21" s="26">
        <f t="shared" si="60"/>
        <v>1735.6033333333335</v>
      </c>
      <c r="DB21" s="26">
        <f t="shared" si="60"/>
        <v>1753.103333333333</v>
      </c>
      <c r="DC21" s="26">
        <f t="shared" si="60"/>
        <v>1770.603333333333</v>
      </c>
      <c r="DD21" s="26">
        <f t="shared" si="60"/>
        <v>1788.1033333333335</v>
      </c>
      <c r="DE21" s="26">
        <f t="shared" si="60"/>
        <v>1805.603333333333</v>
      </c>
      <c r="DF21" s="26">
        <f t="shared" si="60"/>
        <v>1823.103333333333</v>
      </c>
      <c r="DG21" s="26">
        <f t="shared" si="60"/>
        <v>1840.6033333333335</v>
      </c>
      <c r="DH21" s="26">
        <f t="shared" si="60"/>
        <v>1858.103333333333</v>
      </c>
      <c r="DI21" s="26">
        <f t="shared" si="60"/>
        <v>1875.603333333333</v>
      </c>
      <c r="DJ21" s="26">
        <f t="shared" si="60"/>
        <v>1893.1033333333335</v>
      </c>
      <c r="DK21" s="26">
        <f t="shared" si="60"/>
        <v>1910.6033333333335</v>
      </c>
      <c r="DL21" s="26">
        <f t="shared" si="60"/>
        <v>1928.1033333333339</v>
      </c>
      <c r="DM21" s="26">
        <f t="shared" si="60"/>
        <v>1945.6033333333339</v>
      </c>
      <c r="DN21" s="26">
        <f t="shared" si="60"/>
        <v>1963.1033333333335</v>
      </c>
      <c r="DO21" s="26">
        <f t="shared" si="60"/>
        <v>1980.6033333333339</v>
      </c>
      <c r="DP21" s="26">
        <f t="shared" si="60"/>
        <v>1998.1033333333339</v>
      </c>
      <c r="DQ21" s="26">
        <f t="shared" si="60"/>
        <v>2015.6033333333335</v>
      </c>
      <c r="DR21" s="26">
        <f t="shared" si="60"/>
        <v>2033.1033333333339</v>
      </c>
      <c r="DS21" s="26">
        <f t="shared" si="60"/>
        <v>2050.6033333333339</v>
      </c>
      <c r="DT21" s="26">
        <f t="shared" si="60"/>
        <v>2068.1033333333335</v>
      </c>
      <c r="DU21" s="26">
        <f t="shared" si="60"/>
        <v>2085.6033333333339</v>
      </c>
      <c r="DV21" s="26">
        <f t="shared" si="60"/>
        <v>2103.1033333333339</v>
      </c>
      <c r="DW21" s="26">
        <f t="shared" si="60"/>
        <v>2120.6033333333335</v>
      </c>
      <c r="DX21" s="26">
        <f t="shared" si="60"/>
        <v>2138.1033333333339</v>
      </c>
      <c r="DY21" s="26">
        <f t="shared" si="60"/>
        <v>2155.6033333333339</v>
      </c>
      <c r="DZ21" s="26">
        <f t="shared" si="60"/>
        <v>2173.1033333333335</v>
      </c>
      <c r="EA21" s="26">
        <f t="shared" si="60"/>
        <v>2190.6033333333339</v>
      </c>
      <c r="EB21" s="26">
        <f>MAX(0,EB19-EB13)</f>
        <v>2208.1033333333339</v>
      </c>
      <c r="EC21" s="26">
        <f>MAX(0,EC19-EC13)</f>
        <v>2225.6033333333335</v>
      </c>
    </row>
    <row r="22" spans="2:133" s="3" customFormat="1" ht="10.5" x14ac:dyDescent="0.25">
      <c r="B22" s="32" t="s">
        <v>62</v>
      </c>
      <c r="C22" s="18">
        <f>C19</f>
        <v>500</v>
      </c>
      <c r="D22" s="18">
        <f>D19</f>
        <v>550</v>
      </c>
      <c r="E22" s="18">
        <f t="shared" ref="E22:BP22" si="61">E19</f>
        <v>600</v>
      </c>
      <c r="F22" s="18">
        <f t="shared" si="61"/>
        <v>650</v>
      </c>
      <c r="G22" s="18">
        <f t="shared" si="61"/>
        <v>700</v>
      </c>
      <c r="H22" s="18">
        <f t="shared" si="61"/>
        <v>750</v>
      </c>
      <c r="I22" s="18">
        <f t="shared" si="61"/>
        <v>800</v>
      </c>
      <c r="J22" s="18">
        <f t="shared" si="61"/>
        <v>850</v>
      </c>
      <c r="K22" s="18">
        <f t="shared" si="61"/>
        <v>900</v>
      </c>
      <c r="L22" s="18">
        <f t="shared" si="61"/>
        <v>950</v>
      </c>
      <c r="M22" s="18">
        <f t="shared" si="61"/>
        <v>1000</v>
      </c>
      <c r="N22" s="18">
        <f t="shared" si="61"/>
        <v>1050</v>
      </c>
      <c r="O22" s="18">
        <f t="shared" si="61"/>
        <v>1100</v>
      </c>
      <c r="P22" s="18">
        <f t="shared" si="61"/>
        <v>1150</v>
      </c>
      <c r="Q22" s="18">
        <f t="shared" si="61"/>
        <v>1200</v>
      </c>
      <c r="R22" s="18">
        <f t="shared" si="61"/>
        <v>1250</v>
      </c>
      <c r="S22" s="18">
        <f t="shared" si="61"/>
        <v>1300</v>
      </c>
      <c r="T22" s="18">
        <f t="shared" si="61"/>
        <v>1350</v>
      </c>
      <c r="U22" s="18">
        <f t="shared" si="61"/>
        <v>1400</v>
      </c>
      <c r="V22" s="18">
        <f t="shared" si="61"/>
        <v>1450</v>
      </c>
      <c r="W22" s="18">
        <f t="shared" si="61"/>
        <v>1500</v>
      </c>
      <c r="X22" s="18">
        <f t="shared" si="61"/>
        <v>1550</v>
      </c>
      <c r="Y22" s="18">
        <f t="shared" si="61"/>
        <v>1600</v>
      </c>
      <c r="Z22" s="18">
        <f t="shared" si="61"/>
        <v>1650</v>
      </c>
      <c r="AA22" s="18">
        <f t="shared" si="61"/>
        <v>1700</v>
      </c>
      <c r="AB22" s="18">
        <f t="shared" si="61"/>
        <v>1750</v>
      </c>
      <c r="AC22" s="18">
        <f t="shared" si="61"/>
        <v>1800</v>
      </c>
      <c r="AD22" s="18">
        <f t="shared" si="61"/>
        <v>1850</v>
      </c>
      <c r="AE22" s="18">
        <f t="shared" si="61"/>
        <v>1900</v>
      </c>
      <c r="AF22" s="18">
        <f t="shared" si="61"/>
        <v>1950</v>
      </c>
      <c r="AG22" s="18">
        <f t="shared" si="61"/>
        <v>2000</v>
      </c>
      <c r="AH22" s="18">
        <f t="shared" si="61"/>
        <v>2050</v>
      </c>
      <c r="AI22" s="18">
        <f t="shared" si="61"/>
        <v>2100</v>
      </c>
      <c r="AJ22" s="18">
        <f t="shared" si="61"/>
        <v>2150</v>
      </c>
      <c r="AK22" s="18">
        <f t="shared" si="61"/>
        <v>2200</v>
      </c>
      <c r="AL22" s="18">
        <f t="shared" si="61"/>
        <v>2250</v>
      </c>
      <c r="AM22" s="18">
        <f t="shared" si="61"/>
        <v>2300</v>
      </c>
      <c r="AN22" s="18">
        <f t="shared" si="61"/>
        <v>2350</v>
      </c>
      <c r="AO22" s="18">
        <f t="shared" si="61"/>
        <v>2400</v>
      </c>
      <c r="AP22" s="18">
        <f t="shared" si="61"/>
        <v>2450</v>
      </c>
      <c r="AQ22" s="18">
        <f t="shared" si="61"/>
        <v>2500</v>
      </c>
      <c r="AR22" s="18">
        <f t="shared" si="61"/>
        <v>2550</v>
      </c>
      <c r="AS22" s="18">
        <f t="shared" si="61"/>
        <v>2600</v>
      </c>
      <c r="AT22" s="18">
        <f t="shared" si="61"/>
        <v>2650</v>
      </c>
      <c r="AU22" s="18">
        <f t="shared" si="61"/>
        <v>2700</v>
      </c>
      <c r="AV22" s="18">
        <f t="shared" si="61"/>
        <v>2750</v>
      </c>
      <c r="AW22" s="18">
        <f t="shared" si="61"/>
        <v>2800</v>
      </c>
      <c r="AX22" s="18">
        <f t="shared" si="61"/>
        <v>2850</v>
      </c>
      <c r="AY22" s="18">
        <f t="shared" si="61"/>
        <v>2900</v>
      </c>
      <c r="AZ22" s="18">
        <f t="shared" si="61"/>
        <v>2950</v>
      </c>
      <c r="BA22" s="18">
        <f t="shared" si="61"/>
        <v>3000</v>
      </c>
      <c r="BB22" s="18">
        <f t="shared" si="61"/>
        <v>3041.6666666666665</v>
      </c>
      <c r="BC22" s="18">
        <f t="shared" si="61"/>
        <v>3083.3333333333335</v>
      </c>
      <c r="BD22" s="18">
        <f t="shared" si="61"/>
        <v>3125</v>
      </c>
      <c r="BE22" s="18">
        <f t="shared" si="61"/>
        <v>3166.6666666666665</v>
      </c>
      <c r="BF22" s="18">
        <f t="shared" si="61"/>
        <v>3208.3333333333335</v>
      </c>
      <c r="BG22" s="18">
        <f t="shared" si="61"/>
        <v>3250</v>
      </c>
      <c r="BH22" s="18">
        <f t="shared" si="61"/>
        <v>3291.6666666666665</v>
      </c>
      <c r="BI22" s="18">
        <f t="shared" si="61"/>
        <v>3333.3333333333335</v>
      </c>
      <c r="BJ22" s="18">
        <f t="shared" si="61"/>
        <v>3375</v>
      </c>
      <c r="BK22" s="18">
        <f t="shared" si="61"/>
        <v>3416.6666666666665</v>
      </c>
      <c r="BL22" s="18">
        <f t="shared" si="61"/>
        <v>3458.3333333333335</v>
      </c>
      <c r="BM22" s="18">
        <f t="shared" si="61"/>
        <v>3500</v>
      </c>
      <c r="BN22" s="18">
        <f t="shared" si="61"/>
        <v>3541.6666666666665</v>
      </c>
      <c r="BO22" s="18">
        <f t="shared" si="61"/>
        <v>3583.3333333333335</v>
      </c>
      <c r="BP22" s="18">
        <f t="shared" si="61"/>
        <v>3625</v>
      </c>
      <c r="BQ22" s="18">
        <f t="shared" ref="BQ22:EB22" si="62">BQ19</f>
        <v>3666.6666666666665</v>
      </c>
      <c r="BR22" s="18">
        <f t="shared" si="62"/>
        <v>3708.3333333333335</v>
      </c>
      <c r="BS22" s="18">
        <f t="shared" si="62"/>
        <v>3750</v>
      </c>
      <c r="BT22" s="18">
        <f t="shared" si="62"/>
        <v>3791.6666666666665</v>
      </c>
      <c r="BU22" s="18">
        <f t="shared" si="62"/>
        <v>3833.3333333333335</v>
      </c>
      <c r="BV22" s="18">
        <f t="shared" si="62"/>
        <v>3875</v>
      </c>
      <c r="BW22" s="18">
        <f t="shared" si="62"/>
        <v>3916.6666666666665</v>
      </c>
      <c r="BX22" s="18">
        <f t="shared" si="62"/>
        <v>3958.3333333333335</v>
      </c>
      <c r="BY22" s="18">
        <f t="shared" si="62"/>
        <v>4000</v>
      </c>
      <c r="BZ22" s="18">
        <f t="shared" si="62"/>
        <v>4041.6666666666665</v>
      </c>
      <c r="CA22" s="18">
        <f t="shared" si="62"/>
        <v>4083.3333333333335</v>
      </c>
      <c r="CB22" s="18">
        <f t="shared" si="62"/>
        <v>4125</v>
      </c>
      <c r="CC22" s="18">
        <f t="shared" si="62"/>
        <v>4166.666666666667</v>
      </c>
      <c r="CD22" s="18">
        <f t="shared" si="62"/>
        <v>4208.333333333333</v>
      </c>
      <c r="CE22" s="18">
        <f t="shared" si="62"/>
        <v>4250</v>
      </c>
      <c r="CF22" s="18">
        <f t="shared" si="62"/>
        <v>4291.666666666667</v>
      </c>
      <c r="CG22" s="18">
        <f t="shared" si="62"/>
        <v>4333.333333333333</v>
      </c>
      <c r="CH22" s="18">
        <f t="shared" si="62"/>
        <v>4375</v>
      </c>
      <c r="CI22" s="18">
        <f t="shared" si="62"/>
        <v>4416.666666666667</v>
      </c>
      <c r="CJ22" s="18">
        <f t="shared" si="62"/>
        <v>4458.333333333333</v>
      </c>
      <c r="CK22" s="18">
        <f t="shared" si="62"/>
        <v>4500</v>
      </c>
      <c r="CL22" s="18">
        <f t="shared" si="62"/>
        <v>4541.666666666667</v>
      </c>
      <c r="CM22" s="18">
        <f t="shared" si="62"/>
        <v>4583.333333333333</v>
      </c>
      <c r="CN22" s="18">
        <f t="shared" si="62"/>
        <v>4625</v>
      </c>
      <c r="CO22" s="18">
        <f t="shared" si="62"/>
        <v>4666.666666666667</v>
      </c>
      <c r="CP22" s="18">
        <f t="shared" si="62"/>
        <v>4708.333333333333</v>
      </c>
      <c r="CQ22" s="18">
        <f t="shared" si="62"/>
        <v>4750</v>
      </c>
      <c r="CR22" s="18">
        <f t="shared" si="62"/>
        <v>4791.666666666667</v>
      </c>
      <c r="CS22" s="18">
        <f t="shared" si="62"/>
        <v>4833.333333333333</v>
      </c>
      <c r="CT22" s="18">
        <f t="shared" si="62"/>
        <v>4875</v>
      </c>
      <c r="CU22" s="18">
        <f t="shared" si="62"/>
        <v>4916.666666666667</v>
      </c>
      <c r="CV22" s="18">
        <f t="shared" si="62"/>
        <v>4958.333333333333</v>
      </c>
      <c r="CW22" s="18">
        <f t="shared" si="62"/>
        <v>5000</v>
      </c>
      <c r="CX22" s="18">
        <f t="shared" si="62"/>
        <v>5041.666666666667</v>
      </c>
      <c r="CY22" s="18">
        <f t="shared" si="62"/>
        <v>5083.333333333333</v>
      </c>
      <c r="CZ22" s="18">
        <f t="shared" si="62"/>
        <v>5125</v>
      </c>
      <c r="DA22" s="18">
        <f t="shared" si="62"/>
        <v>5166.666666666667</v>
      </c>
      <c r="DB22" s="18">
        <f t="shared" si="62"/>
        <v>5208.333333333333</v>
      </c>
      <c r="DC22" s="18">
        <f t="shared" si="62"/>
        <v>5250</v>
      </c>
      <c r="DD22" s="18">
        <f t="shared" si="62"/>
        <v>5291.666666666667</v>
      </c>
      <c r="DE22" s="18">
        <f t="shared" si="62"/>
        <v>5333.333333333333</v>
      </c>
      <c r="DF22" s="18">
        <f t="shared" si="62"/>
        <v>5375</v>
      </c>
      <c r="DG22" s="18">
        <f t="shared" si="62"/>
        <v>5416.666666666667</v>
      </c>
      <c r="DH22" s="18">
        <f t="shared" si="62"/>
        <v>5458.333333333333</v>
      </c>
      <c r="DI22" s="18">
        <f t="shared" si="62"/>
        <v>5500</v>
      </c>
      <c r="DJ22" s="18">
        <f t="shared" si="62"/>
        <v>5541.666666666667</v>
      </c>
      <c r="DK22" s="18">
        <f t="shared" si="62"/>
        <v>5583.333333333333</v>
      </c>
      <c r="DL22" s="18">
        <f t="shared" si="62"/>
        <v>5625</v>
      </c>
      <c r="DM22" s="18">
        <f t="shared" si="62"/>
        <v>5666.666666666667</v>
      </c>
      <c r="DN22" s="18">
        <f t="shared" si="62"/>
        <v>5708.333333333333</v>
      </c>
      <c r="DO22" s="18">
        <f t="shared" si="62"/>
        <v>5750</v>
      </c>
      <c r="DP22" s="18">
        <f t="shared" si="62"/>
        <v>5791.666666666667</v>
      </c>
      <c r="DQ22" s="18">
        <f t="shared" si="62"/>
        <v>5833.333333333333</v>
      </c>
      <c r="DR22" s="18">
        <f t="shared" si="62"/>
        <v>5875</v>
      </c>
      <c r="DS22" s="18">
        <f t="shared" si="62"/>
        <v>5916.666666666667</v>
      </c>
      <c r="DT22" s="18">
        <f t="shared" si="62"/>
        <v>5958.333333333333</v>
      </c>
      <c r="DU22" s="18">
        <f t="shared" si="62"/>
        <v>6000</v>
      </c>
      <c r="DV22" s="18">
        <f t="shared" si="62"/>
        <v>6041.666666666667</v>
      </c>
      <c r="DW22" s="18">
        <f t="shared" si="62"/>
        <v>6083.333333333333</v>
      </c>
      <c r="DX22" s="18">
        <f t="shared" si="62"/>
        <v>6125</v>
      </c>
      <c r="DY22" s="18">
        <f t="shared" si="62"/>
        <v>6166.666666666667</v>
      </c>
      <c r="DZ22" s="18">
        <f t="shared" si="62"/>
        <v>6208.333333333333</v>
      </c>
      <c r="EA22" s="18">
        <f t="shared" si="62"/>
        <v>6250</v>
      </c>
      <c r="EB22" s="18">
        <f t="shared" si="62"/>
        <v>6291.666666666667</v>
      </c>
      <c r="EC22" s="18">
        <f>EC19</f>
        <v>6333.333333333333</v>
      </c>
    </row>
    <row r="24" spans="2:133" ht="15" customHeight="1" x14ac:dyDescent="0.35">
      <c r="B24" s="187" t="s">
        <v>63</v>
      </c>
      <c r="CF24"/>
      <c r="CG24"/>
      <c r="CH24"/>
      <c r="CI24"/>
      <c r="CJ24"/>
      <c r="CK24"/>
      <c r="CL24"/>
      <c r="CM24"/>
      <c r="CN24"/>
      <c r="CO24"/>
      <c r="CP24"/>
      <c r="CQ24"/>
      <c r="CR24"/>
      <c r="CS24"/>
      <c r="CT24"/>
      <c r="CU24"/>
      <c r="CV24"/>
      <c r="CW24"/>
      <c r="CX24"/>
      <c r="CY24"/>
    </row>
    <row r="25" spans="2:133" ht="15" customHeight="1" x14ac:dyDescent="0.35">
      <c r="B25" s="188"/>
      <c r="E25" s="36" t="s">
        <v>64</v>
      </c>
      <c r="F25" s="33"/>
      <c r="G25" s="33"/>
      <c r="H25" s="33"/>
      <c r="I25" s="33"/>
      <c r="J25" s="33"/>
      <c r="K25" s="33"/>
      <c r="L25" s="33"/>
      <c r="M25" s="33"/>
      <c r="N25" s="33"/>
      <c r="O25" s="33"/>
      <c r="P25" s="33"/>
      <c r="Y25"/>
      <c r="Z25"/>
      <c r="AA25"/>
      <c r="AB25"/>
      <c r="AC25"/>
      <c r="AD25"/>
      <c r="AE25"/>
      <c r="AF25"/>
      <c r="AG25"/>
      <c r="AH25"/>
      <c r="AI25"/>
      <c r="AJ25"/>
    </row>
    <row r="26" spans="2:133" ht="11.25" customHeight="1" x14ac:dyDescent="0.25">
      <c r="B26" s="188"/>
      <c r="E26" s="33" t="s">
        <v>65</v>
      </c>
      <c r="F26" s="33"/>
      <c r="G26" s="33"/>
      <c r="H26" s="33"/>
      <c r="I26" s="33"/>
      <c r="J26" s="33"/>
      <c r="K26" s="33"/>
      <c r="L26" s="33"/>
      <c r="M26" s="33"/>
      <c r="N26" s="33"/>
      <c r="O26" s="33"/>
      <c r="P26" s="33"/>
    </row>
    <row r="27" spans="2:133" ht="12" customHeight="1" x14ac:dyDescent="0.25">
      <c r="B27" s="188"/>
      <c r="E27" s="33" t="s">
        <v>66</v>
      </c>
      <c r="F27" s="33"/>
      <c r="G27" s="33"/>
      <c r="H27" s="33"/>
      <c r="I27" s="33"/>
      <c r="J27" s="33"/>
      <c r="K27" s="33"/>
      <c r="L27" s="33"/>
      <c r="M27" s="33"/>
      <c r="N27" s="33"/>
      <c r="O27" s="33"/>
      <c r="P27" s="33"/>
    </row>
    <row r="28" spans="2:133" ht="11.25" customHeight="1" x14ac:dyDescent="0.25">
      <c r="B28" s="188"/>
      <c r="E28" s="54" t="str">
        <f>"Maximum IP benefit based on annual income = £"&amp;W19&amp;" per month"</f>
        <v>Maximum IP benefit based on annual income = £1500 per month</v>
      </c>
      <c r="F28" s="33"/>
      <c r="G28" s="33"/>
      <c r="H28" s="33"/>
      <c r="I28" s="33"/>
      <c r="J28" s="33"/>
      <c r="K28" s="33"/>
      <c r="L28" s="33"/>
      <c r="M28" s="33"/>
      <c r="N28" s="33"/>
      <c r="O28" s="33"/>
      <c r="P28" s="33"/>
    </row>
    <row r="29" spans="2:133" ht="11.25" customHeight="1" x14ac:dyDescent="0.25">
      <c r="B29" s="188"/>
      <c r="E29" s="35" t="str">
        <f>"- 1st Stepped Benefit should be 26 weeks for £"&amp;ROUND(W21,2)&amp;" per month"</f>
        <v>- 1st Stepped Benefit should be 26 weeks for £344.67 per month</v>
      </c>
      <c r="F29" s="33"/>
      <c r="G29" s="33"/>
      <c r="H29" s="33"/>
      <c r="I29" s="33"/>
      <c r="J29" s="33"/>
      <c r="K29" s="33"/>
      <c r="L29" s="33"/>
      <c r="M29" s="33"/>
      <c r="N29" s="33"/>
      <c r="O29" s="33"/>
      <c r="P29" s="33"/>
    </row>
    <row r="30" spans="2:133" ht="11.25" customHeight="1" x14ac:dyDescent="0.2">
      <c r="B30" s="188"/>
      <c r="E30" s="33" t="str">
        <f>"(26 weeks because this is when salary reduces and £"&amp;ROUND(W21,2)&amp;" because this is the difference between continuing net income and maximum benefit)"</f>
        <v>(26 weeks because this is when salary reduces and £344.67 because this is the difference between continuing net income and maximum benefit)</v>
      </c>
      <c r="F30" s="33"/>
      <c r="G30" s="33"/>
      <c r="H30" s="33"/>
      <c r="I30" s="33"/>
      <c r="J30" s="33"/>
      <c r="K30" s="33"/>
      <c r="L30" s="33"/>
      <c r="M30" s="33"/>
      <c r="N30" s="33"/>
      <c r="O30" s="33"/>
      <c r="P30" s="33"/>
    </row>
    <row r="31" spans="2:133" ht="11.25" customHeight="1" x14ac:dyDescent="0.25">
      <c r="B31" s="188"/>
      <c r="E31" s="35" t="str">
        <f>"- 2nd Stepped Benefit should be 52 weeks for (up to but not exceeding maximum benefit) £"&amp;W22&amp;" per month"</f>
        <v>- 2nd Stepped Benefit should be 52 weeks for (up to but not exceeding maximum benefit) £1500 per month</v>
      </c>
      <c r="F31" s="33"/>
      <c r="G31" s="33"/>
      <c r="H31" s="33"/>
      <c r="I31" s="33"/>
      <c r="J31" s="33"/>
      <c r="K31" s="33"/>
      <c r="L31" s="33"/>
      <c r="M31" s="33"/>
      <c r="N31" s="33"/>
      <c r="O31" s="33"/>
      <c r="P31" s="33"/>
    </row>
    <row r="32" spans="2:133" ht="11.25" customHeight="1" x14ac:dyDescent="0.2">
      <c r="B32" s="188"/>
      <c r="E32" s="33" t="s">
        <v>67</v>
      </c>
      <c r="F32" s="33"/>
      <c r="G32" s="33"/>
      <c r="H32" s="33"/>
      <c r="I32" s="33"/>
      <c r="J32" s="33"/>
      <c r="K32" s="33"/>
      <c r="L32" s="33"/>
      <c r="M32" s="33"/>
      <c r="N32" s="33"/>
      <c r="O32" s="33"/>
      <c r="P32" s="33"/>
    </row>
    <row r="33" spans="2:12" ht="11.25" customHeight="1" x14ac:dyDescent="0.2">
      <c r="B33" s="188"/>
    </row>
    <row r="34" spans="2:12" ht="18" x14ac:dyDescent="0.4">
      <c r="B34" s="188"/>
      <c r="C34" s="46" t="s">
        <v>68</v>
      </c>
      <c r="D34" s="47"/>
      <c r="E34" s="47"/>
      <c r="F34" s="47"/>
      <c r="G34" s="47"/>
      <c r="I34" s="48" t="s">
        <v>69</v>
      </c>
    </row>
    <row r="35" spans="2:12" ht="11.25" customHeight="1" x14ac:dyDescent="0.25">
      <c r="B35" s="188"/>
      <c r="G35" s="48" t="s">
        <v>70</v>
      </c>
      <c r="H35" s="49"/>
      <c r="I35" s="43">
        <v>12579</v>
      </c>
      <c r="J35" s="1" t="s">
        <v>71</v>
      </c>
    </row>
    <row r="36" spans="2:12" ht="11.25" customHeight="1" x14ac:dyDescent="0.25">
      <c r="B36" s="188"/>
      <c r="C36" s="1" t="s">
        <v>72</v>
      </c>
      <c r="G36" s="48" t="s">
        <v>73</v>
      </c>
      <c r="H36" s="49"/>
      <c r="I36" s="43">
        <v>100000</v>
      </c>
    </row>
    <row r="37" spans="2:12" ht="11.25" customHeight="1" x14ac:dyDescent="0.2">
      <c r="B37" s="188"/>
    </row>
    <row r="38" spans="2:12" ht="11.25" customHeight="1" x14ac:dyDescent="0.25">
      <c r="B38" s="188"/>
      <c r="G38" s="48" t="s">
        <v>74</v>
      </c>
      <c r="H38" s="49"/>
      <c r="I38" s="49"/>
      <c r="L38" s="20"/>
    </row>
    <row r="39" spans="2:12" ht="11.25" customHeight="1" x14ac:dyDescent="0.25">
      <c r="B39" s="188"/>
      <c r="H39" s="3" t="s">
        <v>75</v>
      </c>
      <c r="I39" s="43">
        <v>9568</v>
      </c>
    </row>
    <row r="40" spans="2:12" ht="11.25" customHeight="1" x14ac:dyDescent="0.25">
      <c r="B40" s="188"/>
      <c r="H40" s="3" t="s">
        <v>76</v>
      </c>
      <c r="I40" s="43">
        <v>50270</v>
      </c>
    </row>
    <row r="41" spans="2:12" ht="11.25" customHeight="1" x14ac:dyDescent="0.2">
      <c r="B41" s="188"/>
    </row>
    <row r="42" spans="2:12" ht="11.25" customHeight="1" x14ac:dyDescent="0.25">
      <c r="B42" s="188"/>
      <c r="G42" s="48" t="s">
        <v>77</v>
      </c>
      <c r="H42" s="190" t="s">
        <v>69</v>
      </c>
      <c r="I42" s="190"/>
    </row>
    <row r="43" spans="2:12" ht="11.25" customHeight="1" x14ac:dyDescent="0.2">
      <c r="B43" s="188"/>
      <c r="H43" s="45">
        <v>0.2</v>
      </c>
      <c r="I43" s="43">
        <v>37700</v>
      </c>
    </row>
    <row r="44" spans="2:12" x14ac:dyDescent="0.2">
      <c r="B44" s="189"/>
      <c r="H44" s="45">
        <v>0.4</v>
      </c>
      <c r="I44" s="43">
        <v>150000</v>
      </c>
    </row>
    <row r="45" spans="2:12" x14ac:dyDescent="0.2">
      <c r="B45" s="189"/>
      <c r="H45" s="45">
        <v>0.45</v>
      </c>
      <c r="I45" s="44"/>
    </row>
    <row r="46" spans="2:12" x14ac:dyDescent="0.2">
      <c r="B46" s="189"/>
    </row>
    <row r="47" spans="2:12" ht="10.5" x14ac:dyDescent="0.25">
      <c r="B47" s="189"/>
      <c r="G47" s="48" t="s">
        <v>78</v>
      </c>
      <c r="H47" s="49"/>
      <c r="I47" s="48" t="s">
        <v>69</v>
      </c>
    </row>
    <row r="48" spans="2:12" ht="10.5" x14ac:dyDescent="0.25">
      <c r="B48" s="189"/>
      <c r="G48" s="3" t="s">
        <v>79</v>
      </c>
      <c r="I48" s="45">
        <v>0</v>
      </c>
    </row>
    <row r="49" spans="2:9" ht="10.5" x14ac:dyDescent="0.25">
      <c r="B49" s="189"/>
      <c r="G49" s="3" t="s">
        <v>80</v>
      </c>
      <c r="I49" s="45">
        <v>0.12</v>
      </c>
    </row>
    <row r="50" spans="2:9" ht="10.5" x14ac:dyDescent="0.25">
      <c r="B50" s="189"/>
      <c r="G50" s="3" t="s">
        <v>81</v>
      </c>
      <c r="I50" s="45">
        <v>0.02</v>
      </c>
    </row>
    <row r="51" spans="2:9" x14ac:dyDescent="0.2">
      <c r="B51" s="189"/>
    </row>
    <row r="52" spans="2:9" x14ac:dyDescent="0.2">
      <c r="B52" s="189"/>
      <c r="G52" s="52" t="s">
        <v>82</v>
      </c>
      <c r="H52" s="52"/>
      <c r="I52" s="52"/>
    </row>
    <row r="53" spans="2:9" ht="10.5" x14ac:dyDescent="0.25">
      <c r="B53" s="189"/>
      <c r="G53" s="3" t="s">
        <v>83</v>
      </c>
      <c r="H53" s="45">
        <v>0.6</v>
      </c>
      <c r="I53" s="43">
        <v>60000</v>
      </c>
    </row>
    <row r="54" spans="2:9" x14ac:dyDescent="0.2">
      <c r="H54" s="45">
        <v>0.5</v>
      </c>
      <c r="I54" s="43">
        <v>240000</v>
      </c>
    </row>
    <row r="55" spans="2:9" x14ac:dyDescent="0.2">
      <c r="H55" s="7"/>
      <c r="I55" s="53"/>
    </row>
    <row r="56" spans="2:9" ht="10.5" x14ac:dyDescent="0.25">
      <c r="G56" s="48" t="s">
        <v>84</v>
      </c>
      <c r="H56" s="49"/>
      <c r="I56" s="43">
        <v>468000</v>
      </c>
    </row>
    <row r="57" spans="2:9" x14ac:dyDescent="0.2">
      <c r="C57" s="1" t="s">
        <v>85</v>
      </c>
    </row>
    <row r="58" spans="2:9" ht="11.25" customHeight="1" x14ac:dyDescent="0.2">
      <c r="C58" s="1" t="s">
        <v>86</v>
      </c>
    </row>
    <row r="59" spans="2:9" ht="11.25" customHeight="1" x14ac:dyDescent="0.2"/>
  </sheetData>
  <mergeCells count="2">
    <mergeCell ref="B24:B53"/>
    <mergeCell ref="H42:I42"/>
  </mergeCells>
  <phoneticPr fontId="0" type="noConversion"/>
  <pageMargins left="0.7" right="0.7" top="0.75" bottom="0.75" header="0.3" footer="0.3"/>
  <pageSetup paperSize="9" orientation="portrait" r:id="rId1"/>
  <headerFooter>
    <oddHeader>&amp;R&amp;"Arial"&amp;10&amp;KA80000Highly Confidential&amp;1#</oddHead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J41"/>
  <sheetViews>
    <sheetView showGridLines="0" topLeftCell="A7" zoomScaleNormal="100" workbookViewId="0">
      <pane xSplit="4" topLeftCell="I1" activePane="topRight" state="frozen"/>
      <selection pane="topRight" activeCell="M22" sqref="M22"/>
    </sheetView>
  </sheetViews>
  <sheetFormatPr defaultColWidth="9.1796875" defaultRowHeight="10" x14ac:dyDescent="0.2"/>
  <cols>
    <col min="1" max="1" width="3.54296875" style="1" customWidth="1"/>
    <col min="2" max="2" width="37" style="1" customWidth="1"/>
    <col min="3" max="3" width="36.26953125" style="1" hidden="1" customWidth="1"/>
    <col min="4" max="4" width="34" style="1" hidden="1" customWidth="1"/>
    <col min="5" max="10" width="40" style="1" customWidth="1"/>
    <col min="11" max="16384" width="9.1796875" style="1"/>
  </cols>
  <sheetData>
    <row r="1" spans="2:10" x14ac:dyDescent="0.2">
      <c r="B1" s="1" t="s">
        <v>87</v>
      </c>
      <c r="C1" s="1">
        <v>2014</v>
      </c>
      <c r="D1" s="1">
        <f>C2</f>
        <v>2015</v>
      </c>
      <c r="E1" s="1">
        <f t="shared" ref="E1:F1" si="0">D2</f>
        <v>2016</v>
      </c>
      <c r="F1" s="1">
        <f t="shared" si="0"/>
        <v>2017</v>
      </c>
      <c r="G1" s="1">
        <f>F2</f>
        <v>2018</v>
      </c>
      <c r="H1" s="1">
        <v>2019</v>
      </c>
      <c r="I1" s="82">
        <v>2020</v>
      </c>
      <c r="J1" s="82">
        <v>2021</v>
      </c>
    </row>
    <row r="2" spans="2:10" x14ac:dyDescent="0.2">
      <c r="C2" s="1">
        <f>C1+1</f>
        <v>2015</v>
      </c>
      <c r="D2" s="1">
        <f>D1+1</f>
        <v>2016</v>
      </c>
      <c r="E2" s="1">
        <f t="shared" ref="E2" si="1">E1+1</f>
        <v>2017</v>
      </c>
      <c r="F2" s="1">
        <f>F1+1</f>
        <v>2018</v>
      </c>
      <c r="G2" s="1">
        <f>G1+1</f>
        <v>2019</v>
      </c>
      <c r="H2" s="1">
        <v>2020</v>
      </c>
      <c r="I2" s="82">
        <v>2021</v>
      </c>
      <c r="J2" s="82">
        <v>2022</v>
      </c>
    </row>
    <row r="3" spans="2:10" ht="10.5" x14ac:dyDescent="0.25">
      <c r="B3" s="10" t="s">
        <v>88</v>
      </c>
      <c r="C3" s="10" t="s">
        <v>89</v>
      </c>
      <c r="D3" s="10" t="s">
        <v>90</v>
      </c>
      <c r="E3" s="39" t="s">
        <v>91</v>
      </c>
      <c r="F3" s="39" t="str">
        <f>"Figures to use "&amp;F1 &amp;"-"&amp;F2</f>
        <v>Figures to use 2017-2018</v>
      </c>
      <c r="G3" s="39" t="str">
        <f>"Figures to use "&amp;G1 &amp;"-"&amp;G2</f>
        <v>Figures to use 2018-2019</v>
      </c>
      <c r="H3" s="39" t="str">
        <f>"Figures to use "&amp;H1 &amp;"-"&amp;H2</f>
        <v>Figures to use 2019-2020</v>
      </c>
      <c r="I3" s="39" t="str">
        <f>"Figures to use "&amp;I1 &amp;"-"&amp;I2</f>
        <v>Figures to use 2020-2021</v>
      </c>
      <c r="J3" s="66" t="str">
        <f>"Figures to use "&amp;J1 &amp;"-"&amp;J2</f>
        <v>Figures to use 2021-2022</v>
      </c>
    </row>
    <row r="4" spans="2:10" ht="30" x14ac:dyDescent="0.2">
      <c r="B4" s="4" t="s">
        <v>92</v>
      </c>
      <c r="C4" s="5" t="s">
        <v>93</v>
      </c>
      <c r="D4" s="5" t="s">
        <v>94</v>
      </c>
      <c r="E4" s="83" t="s">
        <v>95</v>
      </c>
      <c r="F4" s="83" t="s">
        <v>96</v>
      </c>
      <c r="G4" s="83" t="s">
        <v>97</v>
      </c>
      <c r="H4" s="83" t="s">
        <v>98</v>
      </c>
      <c r="I4" s="83" t="s">
        <v>98</v>
      </c>
      <c r="J4" s="40" t="s">
        <v>99</v>
      </c>
    </row>
    <row r="5" spans="2:10" ht="21" x14ac:dyDescent="0.2">
      <c r="B5" s="4" t="s">
        <v>100</v>
      </c>
      <c r="C5" s="34" t="s">
        <v>101</v>
      </c>
      <c r="D5" s="34" t="s">
        <v>102</v>
      </c>
      <c r="E5" s="84" t="s">
        <v>103</v>
      </c>
      <c r="F5" s="84" t="s">
        <v>104</v>
      </c>
      <c r="G5" s="84" t="s">
        <v>105</v>
      </c>
      <c r="H5" s="84" t="s">
        <v>106</v>
      </c>
      <c r="I5" s="84" t="s">
        <v>107</v>
      </c>
      <c r="J5" s="34" t="s">
        <v>108</v>
      </c>
    </row>
    <row r="6" spans="2:10" ht="10.5" x14ac:dyDescent="0.2">
      <c r="B6" s="6" t="s">
        <v>109</v>
      </c>
      <c r="C6" s="6" t="s">
        <v>110</v>
      </c>
      <c r="D6" s="6" t="s">
        <v>111</v>
      </c>
      <c r="E6" s="85" t="s">
        <v>112</v>
      </c>
      <c r="F6" s="84" t="s">
        <v>113</v>
      </c>
      <c r="G6" s="84" t="s">
        <v>114</v>
      </c>
      <c r="H6" s="84" t="s">
        <v>115</v>
      </c>
      <c r="I6" s="84" t="s">
        <v>116</v>
      </c>
      <c r="J6" s="34" t="s">
        <v>117</v>
      </c>
    </row>
    <row r="7" spans="2:10" ht="10.5" x14ac:dyDescent="0.25">
      <c r="B7" s="6" t="s">
        <v>118</v>
      </c>
      <c r="C7" s="6" t="s">
        <v>119</v>
      </c>
      <c r="D7" s="6" t="s">
        <v>119</v>
      </c>
      <c r="E7" s="85" t="s">
        <v>119</v>
      </c>
      <c r="F7" s="85" t="s">
        <v>119</v>
      </c>
      <c r="G7" s="85" t="s">
        <v>119</v>
      </c>
      <c r="H7" s="85" t="s">
        <v>119</v>
      </c>
      <c r="I7" s="85" t="s">
        <v>120</v>
      </c>
      <c r="J7" s="6" t="s">
        <v>121</v>
      </c>
    </row>
    <row r="8" spans="2:10" ht="14.5" x14ac:dyDescent="0.35">
      <c r="E8"/>
      <c r="F8"/>
      <c r="G8"/>
    </row>
    <row r="9" spans="2:10" ht="10.5" x14ac:dyDescent="0.25">
      <c r="B9" s="10" t="s">
        <v>122</v>
      </c>
      <c r="C9" s="10" t="s">
        <v>89</v>
      </c>
      <c r="D9" s="10" t="s">
        <v>90</v>
      </c>
      <c r="E9" s="39" t="s">
        <v>91</v>
      </c>
      <c r="F9" s="39" t="str">
        <f>F3</f>
        <v>Figures to use 2017-2018</v>
      </c>
      <c r="G9" s="60" t="str">
        <f>G3</f>
        <v>Figures to use 2018-2019</v>
      </c>
      <c r="H9" s="60" t="str">
        <f>H3</f>
        <v>Figures to use 2019-2020</v>
      </c>
      <c r="I9" s="60" t="str">
        <f>I3</f>
        <v>Figures to use 2020-2021</v>
      </c>
      <c r="J9" s="67" t="str">
        <f>J3</f>
        <v>Figures to use 2021-2022</v>
      </c>
    </row>
    <row r="10" spans="2:10" ht="31.5" x14ac:dyDescent="0.25">
      <c r="B10" s="4" t="s">
        <v>123</v>
      </c>
      <c r="C10" s="5" t="s">
        <v>124</v>
      </c>
      <c r="D10" s="5" t="s">
        <v>125</v>
      </c>
      <c r="E10" s="83" t="s">
        <v>125</v>
      </c>
      <c r="F10" s="83" t="s">
        <v>126</v>
      </c>
      <c r="G10" s="83" t="s">
        <v>127</v>
      </c>
      <c r="H10" s="83" t="s">
        <v>128</v>
      </c>
      <c r="I10" s="83" t="s">
        <v>129</v>
      </c>
      <c r="J10" s="40" t="s">
        <v>129</v>
      </c>
    </row>
    <row r="11" spans="2:10" ht="31.5" x14ac:dyDescent="0.25">
      <c r="B11" s="4" t="s">
        <v>130</v>
      </c>
      <c r="C11" s="5" t="s">
        <v>131</v>
      </c>
      <c r="D11" s="5" t="s">
        <v>132</v>
      </c>
      <c r="E11" s="86" t="s">
        <v>132</v>
      </c>
      <c r="F11" s="86" t="s">
        <v>133</v>
      </c>
      <c r="G11" s="86" t="s">
        <v>134</v>
      </c>
      <c r="H11" s="86" t="s">
        <v>135</v>
      </c>
      <c r="I11" s="86" t="s">
        <v>136</v>
      </c>
      <c r="J11" s="5" t="s">
        <v>137</v>
      </c>
    </row>
    <row r="12" spans="2:10" ht="31.5" x14ac:dyDescent="0.25">
      <c r="B12" s="4" t="s">
        <v>138</v>
      </c>
      <c r="C12" s="5" t="s">
        <v>131</v>
      </c>
      <c r="D12" s="5" t="s">
        <v>139</v>
      </c>
      <c r="E12" s="86" t="s">
        <v>139</v>
      </c>
      <c r="F12" s="86" t="s">
        <v>133</v>
      </c>
      <c r="G12" s="86" t="s">
        <v>134</v>
      </c>
      <c r="H12" s="86" t="s">
        <v>135</v>
      </c>
      <c r="I12" s="86" t="s">
        <v>140</v>
      </c>
      <c r="J12" s="5" t="s">
        <v>141</v>
      </c>
    </row>
    <row r="13" spans="2:10" ht="31.5" x14ac:dyDescent="0.25">
      <c r="B13" s="4" t="s">
        <v>142</v>
      </c>
      <c r="C13" s="5" t="s">
        <v>143</v>
      </c>
      <c r="D13" s="5" t="s">
        <v>144</v>
      </c>
      <c r="E13" s="86" t="s">
        <v>145</v>
      </c>
      <c r="F13" s="86" t="s">
        <v>146</v>
      </c>
      <c r="G13" s="86" t="s">
        <v>147</v>
      </c>
      <c r="H13" s="86" t="s">
        <v>148</v>
      </c>
      <c r="I13" s="86" t="s">
        <v>148</v>
      </c>
      <c r="J13" s="5" t="s">
        <v>149</v>
      </c>
    </row>
    <row r="15" spans="2:10" s="8" customFormat="1" ht="21" x14ac:dyDescent="0.35">
      <c r="B15" s="11" t="s">
        <v>150</v>
      </c>
      <c r="C15" s="11" t="s">
        <v>151</v>
      </c>
      <c r="D15" s="11" t="s">
        <v>152</v>
      </c>
      <c r="E15" s="11" t="s">
        <v>153</v>
      </c>
      <c r="F15" s="50" t="s">
        <v>153</v>
      </c>
      <c r="G15" s="50" t="s">
        <v>153</v>
      </c>
      <c r="H15" s="50" t="s">
        <v>153</v>
      </c>
      <c r="I15" s="50" t="s">
        <v>153</v>
      </c>
      <c r="J15" s="50" t="s">
        <v>153</v>
      </c>
    </row>
    <row r="16" spans="2:10" s="2" customFormat="1" x14ac:dyDescent="0.35">
      <c r="B16" s="4" t="s">
        <v>154</v>
      </c>
      <c r="C16" s="9">
        <v>0</v>
      </c>
      <c r="D16" s="9">
        <v>0.12</v>
      </c>
      <c r="E16" s="9">
        <v>0.02</v>
      </c>
      <c r="F16" s="51">
        <v>0.02</v>
      </c>
      <c r="G16" s="51">
        <v>0.02</v>
      </c>
      <c r="H16" s="51">
        <v>0.02</v>
      </c>
      <c r="I16" s="51">
        <v>0.02</v>
      </c>
      <c r="J16" s="51">
        <v>0.02</v>
      </c>
    </row>
    <row r="19" spans="2:10" ht="10.5" x14ac:dyDescent="0.25">
      <c r="B19" s="3" t="s">
        <v>155</v>
      </c>
    </row>
    <row r="21" spans="2:10" ht="10.5" x14ac:dyDescent="0.25">
      <c r="B21" s="41" t="s">
        <v>156</v>
      </c>
      <c r="C21" s="41" t="s">
        <v>157</v>
      </c>
      <c r="D21" s="41" t="s">
        <v>158</v>
      </c>
      <c r="E21" s="41" t="s">
        <v>159</v>
      </c>
      <c r="F21" s="41" t="str">
        <f>F1 &amp;"-"&amp;F2</f>
        <v>2017-2018</v>
      </c>
      <c r="G21" s="60" t="str">
        <f>G1 &amp;"-"&amp;G2</f>
        <v>2018-2019</v>
      </c>
      <c r="H21" s="60" t="str">
        <f>H1 &amp;"-"&amp;H2</f>
        <v>2019-2020</v>
      </c>
      <c r="I21" s="60" t="str">
        <f>I1 &amp;"-"&amp;I2</f>
        <v>2020-2021</v>
      </c>
      <c r="J21" s="60" t="str">
        <f>J1 &amp;"-"&amp;J2</f>
        <v>2021-2022</v>
      </c>
    </row>
    <row r="22" spans="2:10" ht="10.5" x14ac:dyDescent="0.2">
      <c r="B22" s="191" t="s">
        <v>70</v>
      </c>
      <c r="C22" s="192"/>
      <c r="D22" s="192"/>
      <c r="E22" s="193"/>
      <c r="G22" s="61"/>
      <c r="H22" s="61"/>
      <c r="I22" s="61"/>
      <c r="J22" s="61"/>
    </row>
    <row r="23" spans="2:10" x14ac:dyDescent="0.2">
      <c r="B23" s="34" t="s">
        <v>160</v>
      </c>
      <c r="C23" s="42">
        <v>10000</v>
      </c>
      <c r="D23" s="42">
        <v>10600</v>
      </c>
      <c r="E23" s="194">
        <v>11000</v>
      </c>
      <c r="F23" s="194">
        <v>11500</v>
      </c>
      <c r="G23" s="200">
        <v>11850</v>
      </c>
      <c r="H23" s="200">
        <v>12500</v>
      </c>
      <c r="I23" s="200">
        <v>12500</v>
      </c>
      <c r="J23" s="203">
        <v>12570</v>
      </c>
    </row>
    <row r="24" spans="2:10" x14ac:dyDescent="0.2">
      <c r="B24" s="34" t="s">
        <v>161</v>
      </c>
      <c r="C24" s="42">
        <v>10500</v>
      </c>
      <c r="D24" s="42">
        <v>10600</v>
      </c>
      <c r="E24" s="195"/>
      <c r="F24" s="195"/>
      <c r="G24" s="201"/>
      <c r="H24" s="201"/>
      <c r="I24" s="201"/>
      <c r="J24" s="204"/>
    </row>
    <row r="25" spans="2:10" x14ac:dyDescent="0.2">
      <c r="B25" s="34" t="s">
        <v>162</v>
      </c>
      <c r="C25" s="42">
        <v>10660</v>
      </c>
      <c r="D25" s="42">
        <v>10660</v>
      </c>
      <c r="E25" s="196"/>
      <c r="F25" s="196"/>
      <c r="G25" s="202"/>
      <c r="H25" s="202"/>
      <c r="I25" s="202"/>
      <c r="J25" s="205"/>
    </row>
    <row r="26" spans="2:10" x14ac:dyDescent="0.2">
      <c r="B26" s="34" t="s">
        <v>163</v>
      </c>
      <c r="C26" s="42">
        <v>100000</v>
      </c>
      <c r="D26" s="42">
        <v>100000</v>
      </c>
      <c r="E26" s="42">
        <v>100000</v>
      </c>
      <c r="F26" s="42">
        <v>100000</v>
      </c>
      <c r="G26" s="87">
        <v>100000</v>
      </c>
      <c r="H26" s="87">
        <v>100000</v>
      </c>
      <c r="I26" s="87">
        <v>100000</v>
      </c>
      <c r="J26" s="64">
        <v>100000</v>
      </c>
    </row>
    <row r="27" spans="2:10" ht="20" x14ac:dyDescent="0.2">
      <c r="B27" s="34" t="s">
        <v>164</v>
      </c>
      <c r="C27" s="42">
        <v>27000</v>
      </c>
      <c r="D27" s="42">
        <v>27700</v>
      </c>
      <c r="E27" s="42">
        <v>27700</v>
      </c>
      <c r="F27" s="42">
        <v>28000</v>
      </c>
      <c r="G27" s="87">
        <v>28000</v>
      </c>
      <c r="H27" s="88">
        <v>28000</v>
      </c>
      <c r="I27" s="88">
        <v>28000</v>
      </c>
      <c r="J27" s="62">
        <v>28000</v>
      </c>
    </row>
    <row r="28" spans="2:10" ht="10.5" x14ac:dyDescent="0.2">
      <c r="B28" s="197" t="s">
        <v>165</v>
      </c>
      <c r="C28" s="198"/>
      <c r="D28" s="198"/>
      <c r="E28" s="199"/>
      <c r="G28" s="65"/>
      <c r="H28" s="63"/>
      <c r="I28" s="63"/>
      <c r="J28" s="63"/>
    </row>
    <row r="29" spans="2:10" x14ac:dyDescent="0.2">
      <c r="B29" s="34" t="s">
        <v>166</v>
      </c>
      <c r="C29" s="42">
        <v>8165</v>
      </c>
      <c r="D29" s="42">
        <v>8355</v>
      </c>
      <c r="E29" s="42">
        <v>8355</v>
      </c>
      <c r="F29" s="42">
        <v>8445</v>
      </c>
      <c r="G29" s="87">
        <v>8695</v>
      </c>
      <c r="H29" s="88">
        <v>8695</v>
      </c>
      <c r="I29" s="88">
        <v>8695</v>
      </c>
      <c r="J29" s="62">
        <v>8695</v>
      </c>
    </row>
    <row r="30" spans="2:10" x14ac:dyDescent="0.2">
      <c r="B30" s="34" t="s">
        <v>167</v>
      </c>
      <c r="C30" s="42">
        <v>3140</v>
      </c>
      <c r="D30" s="42">
        <v>3220</v>
      </c>
      <c r="E30" s="42">
        <v>3220</v>
      </c>
      <c r="F30" s="42">
        <v>3260</v>
      </c>
      <c r="G30" s="87">
        <v>3360</v>
      </c>
      <c r="H30" s="88">
        <v>3360</v>
      </c>
      <c r="I30" s="88">
        <v>3360</v>
      </c>
      <c r="J30" s="62">
        <v>3360</v>
      </c>
    </row>
    <row r="31" spans="2:10" x14ac:dyDescent="0.2">
      <c r="B31" s="34" t="s">
        <v>168</v>
      </c>
      <c r="C31" s="42">
        <v>2230</v>
      </c>
      <c r="D31" s="42">
        <v>2290</v>
      </c>
      <c r="E31" s="42">
        <v>2290</v>
      </c>
      <c r="F31" s="42">
        <v>2320</v>
      </c>
      <c r="G31" s="87">
        <v>2390</v>
      </c>
      <c r="H31" s="88">
        <v>2390</v>
      </c>
      <c r="I31" s="88">
        <v>2390</v>
      </c>
      <c r="J31" s="62">
        <v>2390</v>
      </c>
    </row>
    <row r="32" spans="2:10" ht="20" x14ac:dyDescent="0.2">
      <c r="B32" s="34" t="s">
        <v>169</v>
      </c>
      <c r="C32" s="42" t="s">
        <v>170</v>
      </c>
      <c r="D32" s="42">
        <v>1060</v>
      </c>
      <c r="E32" s="42">
        <v>1100</v>
      </c>
      <c r="F32" s="42">
        <v>1150</v>
      </c>
      <c r="G32" s="87">
        <v>1190</v>
      </c>
      <c r="H32" s="88">
        <v>1190</v>
      </c>
      <c r="I32" s="88">
        <v>1190</v>
      </c>
      <c r="J32" s="62">
        <v>1190</v>
      </c>
    </row>
    <row r="34" spans="2:5" x14ac:dyDescent="0.2">
      <c r="E34" s="1" t="s">
        <v>171</v>
      </c>
    </row>
    <row r="35" spans="2:5" x14ac:dyDescent="0.2">
      <c r="E35" s="1" t="s">
        <v>172</v>
      </c>
    </row>
    <row r="36" spans="2:5" x14ac:dyDescent="0.2">
      <c r="E36" s="1" t="s">
        <v>173</v>
      </c>
    </row>
    <row r="37" spans="2:5" x14ac:dyDescent="0.2">
      <c r="E37" s="1" t="s">
        <v>174</v>
      </c>
    </row>
    <row r="38" spans="2:5" x14ac:dyDescent="0.2">
      <c r="E38" s="1" t="s">
        <v>175</v>
      </c>
    </row>
    <row r="39" spans="2:5" x14ac:dyDescent="0.2">
      <c r="E39" s="1" t="s">
        <v>176</v>
      </c>
    </row>
    <row r="41" spans="2:5" ht="14.5" x14ac:dyDescent="0.35">
      <c r="B41" s="38"/>
    </row>
  </sheetData>
  <mergeCells count="8">
    <mergeCell ref="J23:J25"/>
    <mergeCell ref="I23:I25"/>
    <mergeCell ref="H23:H25"/>
    <mergeCell ref="B22:E22"/>
    <mergeCell ref="E23:E25"/>
    <mergeCell ref="B28:E28"/>
    <mergeCell ref="F23:F25"/>
    <mergeCell ref="G23:G25"/>
  </mergeCells>
  <phoneticPr fontId="0" type="noConversion"/>
  <pageMargins left="0.7" right="0.7" top="0.75" bottom="0.75" header="0.3" footer="0.3"/>
  <pageSetup paperSize="9" orientation="portrait" r:id="rId1"/>
  <headerFooter>
    <oddHeader>&amp;R&amp;"Arial"&amp;10&amp;KA80000Highly Confidential&amp;1#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36"/>
  <sheetViews>
    <sheetView zoomScale="130" zoomScaleNormal="130" workbookViewId="0">
      <selection activeCell="C14" sqref="C14"/>
    </sheetView>
  </sheetViews>
  <sheetFormatPr defaultColWidth="9.1796875" defaultRowHeight="11.5" x14ac:dyDescent="0.25"/>
  <cols>
    <col min="1" max="1" width="9.1796875" style="55"/>
    <col min="2" max="3" width="11.26953125" style="55" bestFit="1" customWidth="1"/>
    <col min="4" max="16384" width="9.1796875" style="55"/>
  </cols>
  <sheetData>
    <row r="1" spans="1:3" x14ac:dyDescent="0.25">
      <c r="A1" s="55" t="s">
        <v>177</v>
      </c>
      <c r="B1" s="56" t="s">
        <v>178</v>
      </c>
      <c r="C1" s="57">
        <v>42856</v>
      </c>
    </row>
    <row r="2" spans="1:3" x14ac:dyDescent="0.25">
      <c r="A2" s="55" t="s">
        <v>179</v>
      </c>
      <c r="B2" s="56" t="s">
        <v>180</v>
      </c>
      <c r="C2" s="57">
        <v>42858</v>
      </c>
    </row>
    <row r="3" spans="1:3" x14ac:dyDescent="0.25">
      <c r="A3" s="55" t="s">
        <v>181</v>
      </c>
      <c r="B3" s="56" t="s">
        <v>182</v>
      </c>
      <c r="C3" s="57">
        <v>42859</v>
      </c>
    </row>
    <row r="5" spans="1:3" x14ac:dyDescent="0.25">
      <c r="A5" s="58" t="s">
        <v>183</v>
      </c>
    </row>
    <row r="6" spans="1:3" x14ac:dyDescent="0.25">
      <c r="A6" s="55" t="s">
        <v>184</v>
      </c>
    </row>
    <row r="7" spans="1:3" x14ac:dyDescent="0.25">
      <c r="A7" s="55" t="s">
        <v>185</v>
      </c>
    </row>
    <row r="8" spans="1:3" x14ac:dyDescent="0.25">
      <c r="A8" s="55" t="s">
        <v>186</v>
      </c>
    </row>
    <row r="9" spans="1:3" x14ac:dyDescent="0.25">
      <c r="A9" s="55" t="s">
        <v>187</v>
      </c>
    </row>
    <row r="10" spans="1:3" x14ac:dyDescent="0.25">
      <c r="A10" s="55" t="s">
        <v>188</v>
      </c>
    </row>
    <row r="11" spans="1:3" x14ac:dyDescent="0.25">
      <c r="A11" s="55" t="s">
        <v>189</v>
      </c>
    </row>
    <row r="13" spans="1:3" x14ac:dyDescent="0.25">
      <c r="A13" s="55" t="s">
        <v>190</v>
      </c>
    </row>
    <row r="14" spans="1:3" x14ac:dyDescent="0.25">
      <c r="A14" s="55" t="s">
        <v>191</v>
      </c>
    </row>
    <row r="16" spans="1:3" x14ac:dyDescent="0.25">
      <c r="A16" s="58" t="s">
        <v>192</v>
      </c>
    </row>
    <row r="18" spans="1:2" x14ac:dyDescent="0.25">
      <c r="A18" s="55" t="s">
        <v>193</v>
      </c>
    </row>
    <row r="19" spans="1:2" x14ac:dyDescent="0.25">
      <c r="A19" s="55" t="s">
        <v>194</v>
      </c>
    </row>
    <row r="20" spans="1:2" x14ac:dyDescent="0.25">
      <c r="A20" s="55" t="s">
        <v>195</v>
      </c>
    </row>
    <row r="22" spans="1:2" x14ac:dyDescent="0.25">
      <c r="A22" s="55" t="s">
        <v>182</v>
      </c>
      <c r="B22" s="59">
        <v>42859</v>
      </c>
    </row>
    <row r="25" spans="1:2" x14ac:dyDescent="0.25">
      <c r="A25" s="58" t="s">
        <v>196</v>
      </c>
    </row>
    <row r="27" spans="1:2" x14ac:dyDescent="0.25">
      <c r="A27" s="55" t="s">
        <v>197</v>
      </c>
    </row>
    <row r="28" spans="1:2" x14ac:dyDescent="0.25">
      <c r="A28" s="55" t="s">
        <v>198</v>
      </c>
    </row>
    <row r="29" spans="1:2" x14ac:dyDescent="0.25">
      <c r="A29" s="55" t="s">
        <v>199</v>
      </c>
    </row>
    <row r="32" spans="1:2" x14ac:dyDescent="0.25">
      <c r="A32" s="58" t="s">
        <v>200</v>
      </c>
    </row>
    <row r="34" spans="1:1" x14ac:dyDescent="0.25">
      <c r="A34" s="55" t="s">
        <v>201</v>
      </c>
    </row>
    <row r="35" spans="1:1" x14ac:dyDescent="0.25">
      <c r="A35" s="55" t="s">
        <v>202</v>
      </c>
    </row>
    <row r="36" spans="1:1" x14ac:dyDescent="0.25">
      <c r="A36" s="55" t="s">
        <v>203</v>
      </c>
    </row>
  </sheetData>
  <pageMargins left="0.7" right="0.7" top="0.75" bottom="0.75" header="0.3" footer="0.3"/>
  <pageSetup paperSize="9" orientation="portrait" r:id="rId1"/>
  <headerFooter>
    <oddHeader>&amp;R&amp;"Arial"&amp;10&amp;KA80000Highly Confidential&amp;1#</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76108DE8FEF1448B564B4C214AFA28" ma:contentTypeVersion="18" ma:contentTypeDescription="Create a new document." ma:contentTypeScope="" ma:versionID="be317d15015dea363d36e1d683cfb6e9">
  <xsd:schema xmlns:xsd="http://www.w3.org/2001/XMLSchema" xmlns:xs="http://www.w3.org/2001/XMLSchema" xmlns:p="http://schemas.microsoft.com/office/2006/metadata/properties" xmlns:ns2="b76bb2da-b7c2-4e3b-a25c-d0cf76d835e2" xmlns:ns3="8d959d4e-c993-4d41-af39-0c4a2c87f2b0" targetNamespace="http://schemas.microsoft.com/office/2006/metadata/properties" ma:root="true" ma:fieldsID="14059395b2f4e065f9c35e7b1dbaedb4" ns2:_="" ns3:_="">
    <xsd:import namespace="b76bb2da-b7c2-4e3b-a25c-d0cf76d835e2"/>
    <xsd:import namespace="8d959d4e-c993-4d41-af39-0c4a2c87f2b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Expiry" minOccurs="0"/>
                <xsd:element ref="ns2:Gimms_x0020_record"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6bb2da-b7c2-4e3b-a25c-d0cf76d83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Expiry" ma:index="16" nillable="true" ma:displayName="Expiry" ma:internalName="Expiry">
      <xsd:simpleType>
        <xsd:restriction base="dms:Text">
          <xsd:maxLength value="255"/>
        </xsd:restriction>
      </xsd:simpleType>
    </xsd:element>
    <xsd:element name="Gimms_x0020_record" ma:index="17" nillable="true" ma:displayName="Gimms record" ma:internalName="Gimms_x0020_record">
      <xsd:simpleType>
        <xsd:restriction base="dms:Text">
          <xsd:maxLength value="255"/>
        </xsd:restrictio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d63c266f-2106-44df-968c-0e87208a8df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d959d4e-c993-4d41-af39-0c4a2c87f2b0"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39141664-cf30-4052-a897-737ebf6dc758}" ma:internalName="TaxCatchAll" ma:showField="CatchAllData" ma:web="8d959d4e-c993-4d41-af39-0c4a2c87f2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3ODRlNmQ2NC0yNzJhLTRjMGItYWVmNC03NTAxOTM3ZjFkZjgiIG9yaWdpbj0idXNlclNlbGVjdGVkIj48ZWxlbWVudCB1aWQ9ImlkX2NsYXNzaWZpY2F0aW9uX2ludGVybmFsb25seSIgdmFsdWU9IiIgeG1sbnM9Imh0dHA6Ly93d3cuYm9sZG9uamFtZXMuY29tLzIwMDgvMDEvc2llL2ludGVybmFsL2xhYmVsIiAvPjwvc2lzbD48VXNlck5hbWU+TEFOREdcZ3c2NDY5MzwvVXNlck5hbWU+PERhdGVUaW1lPjI1LzAyLzIwMjAgMDk6MTM6MjE8L0RhdGVUaW1lPjxMYWJlbFN0cmluZz5IaWdobHkgQ29uZmlkZW50aWFsPC9MYWJlbFN0cmluZz48L2l0ZW0+PC9sYWJlbEhpc3Rvcnk+</Value>
</WrappedLabelHistory>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Gimms_x0020_record xmlns="b76bb2da-b7c2-4e3b-a25c-d0cf76d835e2" xsi:nil="true"/>
    <Expiry xmlns="b76bb2da-b7c2-4e3b-a25c-d0cf76d835e2" xsi:nil="true"/>
    <TaxCatchAll xmlns="8d959d4e-c993-4d41-af39-0c4a2c87f2b0" xsi:nil="true"/>
    <lcf76f155ced4ddcb4097134ff3c332f xmlns="b76bb2da-b7c2-4e3b-a25c-d0cf76d835e2">
      <Terms xmlns="http://schemas.microsoft.com/office/infopath/2007/PartnerControls"/>
    </lcf76f155ced4ddcb4097134ff3c332f>
  </documentManagement>
</p:properties>
</file>

<file path=customXml/item5.xml><?xml version="1.0" encoding="utf-8"?>
<sisl xmlns:xsi="http://www.w3.org/2001/XMLSchema-instance" xmlns:xsd="http://www.w3.org/2001/XMLSchema" xmlns="http://www.boldonjames.com/2008/01/sie/internal/label" sislVersion="0" policy="784e6d64-272a-4c0b-aef4-7501937f1df8" origin="userSelected">
  <element uid="id_classification_internalonly" value=""/>
</sisl>
</file>

<file path=customXml/itemProps1.xml><?xml version="1.0" encoding="utf-8"?>
<ds:datastoreItem xmlns:ds="http://schemas.openxmlformats.org/officeDocument/2006/customXml" ds:itemID="{8878BAF3-DDEF-40D7-B2EC-D355AFC251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6bb2da-b7c2-4e3b-a25c-d0cf76d835e2"/>
    <ds:schemaRef ds:uri="8d959d4e-c993-4d41-af39-0c4a2c87f2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84F88B-E05C-4F17-807E-632A2F02770C}">
  <ds:schemaRefs>
    <ds:schemaRef ds:uri="http://www.w3.org/2001/XMLSchema"/>
    <ds:schemaRef ds:uri="http://www.boldonjames.com/2016/02/Classifier/internal/wrappedLabelHistory"/>
  </ds:schemaRefs>
</ds:datastoreItem>
</file>

<file path=customXml/itemProps3.xml><?xml version="1.0" encoding="utf-8"?>
<ds:datastoreItem xmlns:ds="http://schemas.openxmlformats.org/officeDocument/2006/customXml" ds:itemID="{8B4409DD-B785-4234-BFDE-E405691D797C}">
  <ds:schemaRefs>
    <ds:schemaRef ds:uri="http://schemas.microsoft.com/sharepoint/v3/contenttype/forms"/>
  </ds:schemaRefs>
</ds:datastoreItem>
</file>

<file path=customXml/itemProps4.xml><?xml version="1.0" encoding="utf-8"?>
<ds:datastoreItem xmlns:ds="http://schemas.openxmlformats.org/officeDocument/2006/customXml" ds:itemID="{AABBAD13-2DA2-4504-B02F-A0C38B2C9918}">
  <ds:schemaRefs>
    <ds:schemaRef ds:uri="http://purl.org/dc/terms/"/>
    <ds:schemaRef ds:uri="b76bb2da-b7c2-4e3b-a25c-d0cf76d835e2"/>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purl.org/dc/elements/1.1/"/>
    <ds:schemaRef ds:uri="8d959d4e-c993-4d41-af39-0c4a2c87f2b0"/>
    <ds:schemaRef ds:uri="http://schemas.microsoft.com/office/2006/metadata/properties"/>
    <ds:schemaRef ds:uri="http://www.w3.org/XML/1998/namespace"/>
  </ds:schemaRefs>
</ds:datastoreItem>
</file>

<file path=customXml/itemProps5.xml><?xml version="1.0" encoding="utf-8"?>
<ds:datastoreItem xmlns:ds="http://schemas.openxmlformats.org/officeDocument/2006/customXml" ds:itemID="{D9E03D54-FDD6-4118-910E-853CCC44908E}">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17</vt:i4>
      </vt:variant>
    </vt:vector>
  </HeadingPairs>
  <TitlesOfParts>
    <vt:vector size="21" baseType="lpstr">
      <vt:lpstr>Calculator</vt:lpstr>
      <vt:lpstr>Stepped Benefit Chart</vt:lpstr>
      <vt:lpstr>Thresholds</vt:lpstr>
      <vt:lpstr>Notes</vt:lpstr>
      <vt:lpstr>MaxBen1</vt:lpstr>
      <vt:lpstr>MaxBen1_pc</vt:lpstr>
      <vt:lpstr>MaxBen2</vt:lpstr>
      <vt:lpstr>MaxBen2_pc</vt:lpstr>
      <vt:lpstr>NI_AboveUEL</vt:lpstr>
      <vt:lpstr>NI_Base</vt:lpstr>
      <vt:lpstr>NI_PT_UEL</vt:lpstr>
      <vt:lpstr>PersAllow_Limit</vt:lpstr>
      <vt:lpstr>Personal_Allowance</vt:lpstr>
      <vt:lpstr>Calculator!Print_Area</vt:lpstr>
      <vt:lpstr>PT_threshold</vt:lpstr>
      <vt:lpstr>TaxBand1</vt:lpstr>
      <vt:lpstr>TaxBand2</vt:lpstr>
      <vt:lpstr>TaxBandPc1</vt:lpstr>
      <vt:lpstr>TaxBandPc2</vt:lpstr>
      <vt:lpstr>TaxBandPc3</vt:lpstr>
      <vt:lpstr>UEL_threshold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Western,  Grant</dc:creator>
  <cp:keywords>Highly Confidential</cp:keywords>
  <dc:description/>
  <cp:lastModifiedBy>Hay, Justin</cp:lastModifiedBy>
  <cp:revision/>
  <dcterms:created xsi:type="dcterms:W3CDTF">2011-10-20T08:00:54Z</dcterms:created>
  <dcterms:modified xsi:type="dcterms:W3CDTF">2024-07-24T09:14:40Z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dG_DigitalShadows">
    <vt:lpwstr>cey9Um-."m,QaSJ#+A64Rw5{K-;[BbG9</vt:lpwstr>
  </property>
  <property fmtid="{D5CDD505-2E9C-101B-9397-08002B2CF9AE}" pid="3" name="LandG_Classification">
    <vt:lpwstr>Highly Confidential</vt:lpwstr>
  </property>
  <property fmtid="{D5CDD505-2E9C-101B-9397-08002B2CF9AE}" pid="4" name="bjLabelRefreshRequired">
    <vt:lpwstr>PowerClassifier</vt:lpwstr>
  </property>
  <property fmtid="{D5CDD505-2E9C-101B-9397-08002B2CF9AE}" pid="5" name="docIndexRef">
    <vt:lpwstr>eda963d1-1b54-47c6-b431-e911bac76f87</vt:lpwstr>
  </property>
  <property fmtid="{D5CDD505-2E9C-101B-9397-08002B2CF9AE}" pid="6" name="bjDocumentLabelXML">
    <vt:lpwstr>&lt;?xml version="1.0" encoding="us-ascii"?&gt;&lt;sisl xmlns:xsi="http://www.w3.org/2001/XMLSchema-instance" xmlns:xsd="http://www.w3.org/2001/XMLSchema" sislVersion="0" policy="784e6d64-272a-4c0b-aef4-7501937f1df8" origin="userSelected" xmlns="http://www.boldonj</vt:lpwstr>
  </property>
  <property fmtid="{D5CDD505-2E9C-101B-9397-08002B2CF9AE}" pid="7" name="bjDocumentLabelXML-0">
    <vt:lpwstr>ames.com/2008/01/sie/internal/label"&gt;&lt;element uid="id_classification_internalonly" value="" /&gt;&lt;/sisl&gt;</vt:lpwstr>
  </property>
  <property fmtid="{D5CDD505-2E9C-101B-9397-08002B2CF9AE}" pid="8" name="bjDocumentSecurityLabel">
    <vt:lpwstr>Highly Confidential</vt:lpwstr>
  </property>
  <property fmtid="{D5CDD505-2E9C-101B-9397-08002B2CF9AE}" pid="9" name="bjSaver">
    <vt:lpwstr>xz05d7d1cjw17gjbd94pov63Dl7JYSF2</vt:lpwstr>
  </property>
  <property fmtid="{D5CDD505-2E9C-101B-9397-08002B2CF9AE}" pid="10" name="LandG_Classification_UID">
    <vt:lpwstr>0677935e-803c-4c4a-a041-970427a0a218</vt:lpwstr>
  </property>
  <property fmtid="{D5CDD505-2E9C-101B-9397-08002B2CF9AE}" pid="11" name="bjLabelHistoryID">
    <vt:lpwstr>{4984F88B-E05C-4F17-807E-632A2F02770C}</vt:lpwstr>
  </property>
  <property fmtid="{D5CDD505-2E9C-101B-9397-08002B2CF9AE}" pid="12" name="ContentTypeId">
    <vt:lpwstr>0x0101001976108DE8FEF1448B564B4C214AFA28</vt:lpwstr>
  </property>
  <property fmtid="{D5CDD505-2E9C-101B-9397-08002B2CF9AE}" pid="13" name="MediaServiceImageTags">
    <vt:lpwstr/>
  </property>
  <property fmtid="{D5CDD505-2E9C-101B-9397-08002B2CF9AE}" pid="14" name="MSIP_Label_dbd2db78-92d8-40ed-84e6-8d95dab04ef7_Enabled">
    <vt:lpwstr>true</vt:lpwstr>
  </property>
  <property fmtid="{D5CDD505-2E9C-101B-9397-08002B2CF9AE}" pid="15" name="MSIP_Label_dbd2db78-92d8-40ed-84e6-8d95dab04ef7_SetDate">
    <vt:lpwstr>2024-07-24T09:14:39Z</vt:lpwstr>
  </property>
  <property fmtid="{D5CDD505-2E9C-101B-9397-08002B2CF9AE}" pid="16" name="MSIP_Label_dbd2db78-92d8-40ed-84e6-8d95dab04ef7_Method">
    <vt:lpwstr>Standard</vt:lpwstr>
  </property>
  <property fmtid="{D5CDD505-2E9C-101B-9397-08002B2CF9AE}" pid="17" name="MSIP_Label_dbd2db78-92d8-40ed-84e6-8d95dab04ef7_Name">
    <vt:lpwstr>Highly Confidential</vt:lpwstr>
  </property>
  <property fmtid="{D5CDD505-2E9C-101B-9397-08002B2CF9AE}" pid="18" name="MSIP_Label_dbd2db78-92d8-40ed-84e6-8d95dab04ef7_SiteId">
    <vt:lpwstr>d246baab-cc00-4ed2-bc4e-f8a46cbc590d</vt:lpwstr>
  </property>
  <property fmtid="{D5CDD505-2E9C-101B-9397-08002B2CF9AE}" pid="19" name="MSIP_Label_dbd2db78-92d8-40ed-84e6-8d95dab04ef7_ActionId">
    <vt:lpwstr>46fdc336-9293-49f7-8f4c-e91dffbc225b</vt:lpwstr>
  </property>
  <property fmtid="{D5CDD505-2E9C-101B-9397-08002B2CF9AE}" pid="20" name="MSIP_Label_dbd2db78-92d8-40ed-84e6-8d95dab04ef7_ContentBits">
    <vt:lpwstr>1</vt:lpwstr>
  </property>
</Properties>
</file>